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9" activeTab="0"/>
  </bookViews>
  <sheets>
    <sheet name="Übersicht" sheetId="1" r:id="rId1"/>
    <sheet name="Teilnehmer" sheetId="2" r:id="rId2"/>
    <sheet name="Monat12" sheetId="3" r:id="rId3"/>
    <sheet name="Monat11" sheetId="4" r:id="rId4"/>
    <sheet name="Monat10" sheetId="5" r:id="rId5"/>
    <sheet name="Monat09" sheetId="6" r:id="rId6"/>
    <sheet name="Monat08" sheetId="7" r:id="rId7"/>
    <sheet name="Monat07" sheetId="8" r:id="rId8"/>
    <sheet name="Monat06" sheetId="9" r:id="rId9"/>
    <sheet name="Monat05" sheetId="10" r:id="rId10"/>
    <sheet name="Monat04" sheetId="11" r:id="rId11"/>
    <sheet name="Monat03" sheetId="12" r:id="rId12"/>
    <sheet name="Monat02" sheetId="13" r:id="rId13"/>
    <sheet name="Monat01" sheetId="14" r:id="rId14"/>
    <sheet name="Punkteverteilung" sheetId="15" r:id="rId15"/>
    <sheet name="Monatsvorlage" sheetId="16" r:id="rId16"/>
  </sheets>
  <definedNames/>
  <calcPr fullCalcOnLoad="1"/>
</workbook>
</file>

<file path=xl/sharedStrings.xml><?xml version="1.0" encoding="utf-8"?>
<sst xmlns="http://schemas.openxmlformats.org/spreadsheetml/2006/main" count="830" uniqueCount="114">
  <si>
    <t>Gesamtplatz</t>
  </si>
  <si>
    <t>Summe Punkte</t>
  </si>
  <si>
    <t>Teilnahmen</t>
  </si>
  <si>
    <t>Name</t>
  </si>
  <si>
    <t>Platzierung</t>
  </si>
  <si>
    <t>Punkte</t>
  </si>
  <si>
    <t>ID</t>
  </si>
  <si>
    <t>Achim</t>
  </si>
  <si>
    <t>Alf</t>
  </si>
  <si>
    <t>Andrea</t>
  </si>
  <si>
    <t>Andreas</t>
  </si>
  <si>
    <t>Armin</t>
  </si>
  <si>
    <t>August</t>
  </si>
  <si>
    <t>Barbara</t>
  </si>
  <si>
    <t>Christiane</t>
  </si>
  <si>
    <t>Christina</t>
  </si>
  <si>
    <t>Claudia</t>
  </si>
  <si>
    <t>Daniel</t>
  </si>
  <si>
    <t>Daniel Hellwig</t>
  </si>
  <si>
    <t>Daniel Orth</t>
  </si>
  <si>
    <t>Dieter (Neulußheim)</t>
  </si>
  <si>
    <t>Dieter LU</t>
  </si>
  <si>
    <t>Dieter Staniewski</t>
  </si>
  <si>
    <t>Doris</t>
  </si>
  <si>
    <t>Elfi</t>
  </si>
  <si>
    <t>Frank</t>
  </si>
  <si>
    <t>Friedrich</t>
  </si>
  <si>
    <t>Gerhard</t>
  </si>
  <si>
    <t>Günter (LU)</t>
  </si>
  <si>
    <t>Heiko</t>
  </si>
  <si>
    <t>Helga</t>
  </si>
  <si>
    <t>Ilka</t>
  </si>
  <si>
    <t>Ingrid</t>
  </si>
  <si>
    <t>Joachim Hauff</t>
  </si>
  <si>
    <t>Johan</t>
  </si>
  <si>
    <t xml:space="preserve">Josef </t>
  </si>
  <si>
    <t>Karl-Heinz (Waldhof)</t>
  </si>
  <si>
    <t>Kille</t>
  </si>
  <si>
    <t>Klaus</t>
  </si>
  <si>
    <t>Leo</t>
  </si>
  <si>
    <t>Leopold</t>
  </si>
  <si>
    <t>Lisa</t>
  </si>
  <si>
    <t>Manfred</t>
  </si>
  <si>
    <t>Marc</t>
  </si>
  <si>
    <t>Max</t>
  </si>
  <si>
    <t>Melanie</t>
  </si>
  <si>
    <t>Michele</t>
  </si>
  <si>
    <t>Oswin</t>
  </si>
  <si>
    <t>Patricia</t>
  </si>
  <si>
    <t>Peter Komosa</t>
  </si>
  <si>
    <t>Rainer N.</t>
  </si>
  <si>
    <t>Ralf</t>
  </si>
  <si>
    <t>Reiner J.</t>
  </si>
  <si>
    <t>Rolf (HD)</t>
  </si>
  <si>
    <t>Rudi</t>
  </si>
  <si>
    <t>Sascha</t>
  </si>
  <si>
    <t>Steffi</t>
  </si>
  <si>
    <t>Thomas</t>
  </si>
  <si>
    <t>Toto</t>
  </si>
  <si>
    <t>Ulrich</t>
  </si>
  <si>
    <t>Willi</t>
  </si>
  <si>
    <t>Wolfgang</t>
  </si>
  <si>
    <t>Xavier</t>
  </si>
  <si>
    <t>Anne</t>
  </si>
  <si>
    <t>Carmello sen.</t>
  </si>
  <si>
    <t>Dave</t>
  </si>
  <si>
    <t>Tas</t>
  </si>
  <si>
    <t>Julian</t>
  </si>
  <si>
    <t>Edmar</t>
  </si>
  <si>
    <t>Jörg</t>
  </si>
  <si>
    <t>Manuel</t>
  </si>
  <si>
    <t>René</t>
  </si>
  <si>
    <t>Albert</t>
  </si>
  <si>
    <t>Helmut</t>
  </si>
  <si>
    <t>Natascha</t>
  </si>
  <si>
    <t>Benny</t>
  </si>
  <si>
    <t>Walter</t>
  </si>
  <si>
    <t>Katja</t>
  </si>
  <si>
    <t>Fritz</t>
  </si>
  <si>
    <t>Fabio</t>
  </si>
  <si>
    <t>Britta</t>
  </si>
  <si>
    <t>Peter Karch</t>
  </si>
  <si>
    <t>Carmelo jun.</t>
  </si>
  <si>
    <t>Steffen</t>
  </si>
  <si>
    <t>Robert</t>
  </si>
  <si>
    <t>Sabine</t>
  </si>
  <si>
    <t>Ngoc</t>
  </si>
  <si>
    <t>Louise</t>
  </si>
  <si>
    <t>Jochen L.</t>
  </si>
  <si>
    <t>Iris</t>
  </si>
  <si>
    <t>Monat 12</t>
  </si>
  <si>
    <t>Spieler der Monats:</t>
  </si>
  <si>
    <t>TagesID</t>
  </si>
  <si>
    <t>Runde 1</t>
  </si>
  <si>
    <t>Runde 2</t>
  </si>
  <si>
    <t>Runde 3</t>
  </si>
  <si>
    <t>Runde 4</t>
  </si>
  <si>
    <t>Spiele</t>
  </si>
  <si>
    <t>Kugeln</t>
  </si>
  <si>
    <t>Rechnen</t>
  </si>
  <si>
    <t>Team A</t>
  </si>
  <si>
    <t>Team B</t>
  </si>
  <si>
    <t>Monat 11</t>
  </si>
  <si>
    <t>Monat 10</t>
  </si>
  <si>
    <t>Monat 9</t>
  </si>
  <si>
    <t>Monat 8</t>
  </si>
  <si>
    <t>Monat 7</t>
  </si>
  <si>
    <t>Christine</t>
  </si>
  <si>
    <t>Peter K.</t>
  </si>
  <si>
    <t>Monat 6</t>
  </si>
  <si>
    <t>Monat 5</t>
  </si>
  <si>
    <t>Monat 4</t>
  </si>
  <si>
    <t>Monat 3</t>
  </si>
  <si>
    <t>Monat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</si>
</sst>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MM"/>
    <numFmt numFmtId="167" formatCode="DD/MM/YY"/>
    <numFmt numFmtId="168" formatCode="MMMM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/>
    </xf>
    <xf numFmtId="164" fontId="3" fillId="3" borderId="1" xfId="0" applyFont="1" applyFill="1" applyBorder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0" zoomScaleNormal="80" workbookViewId="0" topLeftCell="A1">
      <selection activeCell="C7" sqref="C7"/>
    </sheetView>
  </sheetViews>
  <sheetFormatPr defaultColWidth="12.57421875" defaultRowHeight="12.75"/>
  <cols>
    <col min="1" max="1" width="12.28125" style="0" customWidth="1"/>
    <col min="2" max="2" width="11.57421875" style="0" customWidth="1"/>
    <col min="3" max="3" width="12.7109375" style="0" customWidth="1"/>
    <col min="4" max="4" width="18.421875" style="0" customWidth="1"/>
    <col min="5" max="16384" width="11.57421875" style="0" customWidth="1"/>
  </cols>
  <sheetData>
    <row r="1" spans="1:4" ht="24.75">
      <c r="A1" s="1" t="s">
        <v>0</v>
      </c>
      <c r="B1" s="2" t="s">
        <v>1</v>
      </c>
      <c r="C1" s="2" t="s">
        <v>2</v>
      </c>
      <c r="D1" s="1" t="s">
        <v>3</v>
      </c>
    </row>
    <row r="2" spans="1:5" ht="12.75">
      <c r="A2" s="3">
        <f>Teilnehmer!C7</f>
        <v>1</v>
      </c>
      <c r="B2" s="3">
        <f>Teilnehmer!D7</f>
        <v>40</v>
      </c>
      <c r="C2" s="3">
        <f>Teilnehmer!E7</f>
        <v>9</v>
      </c>
      <c r="D2" t="str">
        <f>Teilnehmer!F7</f>
        <v>Andreas</v>
      </c>
      <c r="E2" s="3">
        <f>B2/C2</f>
        <v>4.444444444444445</v>
      </c>
    </row>
    <row r="3" spans="1:5" ht="12.75">
      <c r="A3" s="3">
        <f>Teilnehmer!C43</f>
        <v>2</v>
      </c>
      <c r="B3" s="3">
        <f>Teilnehmer!D43</f>
        <v>35</v>
      </c>
      <c r="C3" s="3">
        <f>Teilnehmer!E43</f>
        <v>10</v>
      </c>
      <c r="D3" t="str">
        <f>Teilnehmer!F43</f>
        <v>Michele</v>
      </c>
      <c r="E3" s="3">
        <f>B3/C3</f>
        <v>3.5</v>
      </c>
    </row>
    <row r="4" spans="1:5" ht="12.75">
      <c r="A4" s="3">
        <f>Teilnehmer!C17</f>
        <v>3</v>
      </c>
      <c r="B4" s="3">
        <f>Teilnehmer!D17</f>
        <v>24</v>
      </c>
      <c r="C4" s="3">
        <f>Teilnehmer!E17</f>
        <v>8</v>
      </c>
      <c r="D4" t="str">
        <f>Teilnehmer!F17</f>
        <v>Dieter (Neulußheim)</v>
      </c>
      <c r="E4" s="3">
        <f>B4/C4</f>
        <v>3</v>
      </c>
    </row>
    <row r="5" spans="1:5" ht="12.75">
      <c r="A5" s="3">
        <f>Teilnehmer!C56</f>
        <v>4</v>
      </c>
      <c r="B5" s="3">
        <f>Teilnehmer!D56</f>
        <v>21</v>
      </c>
      <c r="C5" s="3">
        <f>Teilnehmer!E56</f>
        <v>8</v>
      </c>
      <c r="D5" t="str">
        <f>Teilnehmer!F56</f>
        <v>Ulrich</v>
      </c>
      <c r="E5" s="3">
        <f>B5/C5</f>
        <v>2.625</v>
      </c>
    </row>
    <row r="6" spans="1:5" ht="12.75">
      <c r="A6" s="3">
        <f>Teilnehmer!C59</f>
        <v>5</v>
      </c>
      <c r="B6" s="3">
        <f>Teilnehmer!D59</f>
        <v>20</v>
      </c>
      <c r="C6" s="3">
        <f>Teilnehmer!E59</f>
        <v>6</v>
      </c>
      <c r="D6" t="str">
        <f>Teilnehmer!F59</f>
        <v>Xavier</v>
      </c>
      <c r="E6" s="3">
        <f>B6/C6</f>
        <v>3.3333333333333335</v>
      </c>
    </row>
    <row r="7" spans="1:5" ht="12.75">
      <c r="A7" s="3">
        <f>Teilnehmer!C14</f>
        <v>6</v>
      </c>
      <c r="B7" s="3">
        <f>Teilnehmer!D14</f>
        <v>19</v>
      </c>
      <c r="C7" s="3">
        <f>Teilnehmer!E14</f>
        <v>9</v>
      </c>
      <c r="D7" t="str">
        <f>Teilnehmer!F14</f>
        <v>Daniel</v>
      </c>
      <c r="E7" s="3">
        <f>B7/C7</f>
        <v>2.111111111111111</v>
      </c>
    </row>
    <row r="8" spans="1:5" ht="12.75">
      <c r="A8" s="3">
        <f>Teilnehmer!C26</f>
        <v>7</v>
      </c>
      <c r="B8" s="3">
        <f>Teilnehmer!D26</f>
        <v>18</v>
      </c>
      <c r="C8" s="3">
        <f>Teilnehmer!E26</f>
        <v>6</v>
      </c>
      <c r="D8" t="str">
        <f>Teilnehmer!F26</f>
        <v>Heiko</v>
      </c>
      <c r="E8" s="3">
        <f>B8/C8</f>
        <v>3</v>
      </c>
    </row>
    <row r="9" spans="1:5" ht="12.75">
      <c r="A9" s="3">
        <f>Teilnehmer!C32</f>
        <v>8</v>
      </c>
      <c r="B9" s="3">
        <f>Teilnehmer!D32</f>
        <v>17</v>
      </c>
      <c r="C9" s="3">
        <f>Teilnehmer!E32</f>
        <v>8</v>
      </c>
      <c r="D9" t="str">
        <f>Teilnehmer!F32</f>
        <v>Josef </v>
      </c>
      <c r="E9" s="3">
        <f>B9/C9</f>
        <v>2.125</v>
      </c>
    </row>
    <row r="10" spans="1:5" ht="12.75">
      <c r="A10" s="3">
        <f>Teilnehmer!C12</f>
        <v>9</v>
      </c>
      <c r="B10" s="3">
        <f>Teilnehmer!D12</f>
        <v>16</v>
      </c>
      <c r="C10" s="3">
        <f>Teilnehmer!E12</f>
        <v>7</v>
      </c>
      <c r="D10" t="str">
        <f>Teilnehmer!F12</f>
        <v>Christina</v>
      </c>
      <c r="E10" s="3">
        <f>B10/C10</f>
        <v>2.2857142857142856</v>
      </c>
    </row>
    <row r="11" spans="1:5" ht="12.75">
      <c r="A11" s="3">
        <f>Teilnehmer!C4</f>
        <v>9</v>
      </c>
      <c r="B11" s="3">
        <f>Teilnehmer!D4</f>
        <v>16</v>
      </c>
      <c r="C11" s="3">
        <f>Teilnehmer!E4</f>
        <v>8</v>
      </c>
      <c r="D11" t="str">
        <f>Teilnehmer!F4</f>
        <v>Achim</v>
      </c>
      <c r="E11" s="3">
        <f>B11/C11</f>
        <v>2</v>
      </c>
    </row>
    <row r="12" spans="1:5" ht="12.75">
      <c r="A12" s="3">
        <f>Teilnehmer!C44</f>
        <v>11</v>
      </c>
      <c r="B12" s="3">
        <f>Teilnehmer!D44</f>
        <v>15</v>
      </c>
      <c r="C12" s="3">
        <f>Teilnehmer!E44</f>
        <v>6</v>
      </c>
      <c r="D12" t="str">
        <f>Teilnehmer!F44</f>
        <v>Oswin</v>
      </c>
      <c r="E12" s="3">
        <f>B12/C12</f>
        <v>2.5</v>
      </c>
    </row>
    <row r="13" spans="1:5" ht="12.75">
      <c r="A13" s="3">
        <f>Teilnehmer!C24</f>
        <v>11</v>
      </c>
      <c r="B13" s="3">
        <f>Teilnehmer!D24</f>
        <v>15</v>
      </c>
      <c r="C13" s="3">
        <f>Teilnehmer!E24</f>
        <v>6</v>
      </c>
      <c r="D13" t="str">
        <f>Teilnehmer!F24</f>
        <v>Gerhard</v>
      </c>
      <c r="E13" s="3">
        <f>B13/C13</f>
        <v>2.5</v>
      </c>
    </row>
    <row r="14" spans="1:5" ht="12.75">
      <c r="A14" s="3">
        <f>Teilnehmer!C36</f>
        <v>11</v>
      </c>
      <c r="B14" s="3">
        <f>Teilnehmer!D36</f>
        <v>15</v>
      </c>
      <c r="C14" s="3">
        <f>Teilnehmer!E36</f>
        <v>7</v>
      </c>
      <c r="D14" t="str">
        <f>Teilnehmer!F36</f>
        <v>Leo</v>
      </c>
      <c r="E14" s="3">
        <f>B14/C14</f>
        <v>2.142857142857143</v>
      </c>
    </row>
    <row r="15" spans="1:5" ht="12.75">
      <c r="A15" s="3">
        <f>Teilnehmer!C54</f>
        <v>11</v>
      </c>
      <c r="B15" s="3">
        <f>Teilnehmer!D54</f>
        <v>15</v>
      </c>
      <c r="C15" s="3">
        <f>Teilnehmer!E54</f>
        <v>8</v>
      </c>
      <c r="D15" t="str">
        <f>Teilnehmer!F54</f>
        <v>Thomas</v>
      </c>
      <c r="E15" s="3">
        <f>B15/C15</f>
        <v>1.875</v>
      </c>
    </row>
    <row r="16" spans="1:5" ht="12.75">
      <c r="A16" s="3">
        <f>Teilnehmer!C21</f>
        <v>15</v>
      </c>
      <c r="B16" s="3">
        <f>Teilnehmer!D21</f>
        <v>12</v>
      </c>
      <c r="C16" s="3">
        <f>Teilnehmer!E21</f>
        <v>3</v>
      </c>
      <c r="D16" t="str">
        <f>Teilnehmer!F21</f>
        <v>Elfi</v>
      </c>
      <c r="E16" s="3">
        <f>B16/C16</f>
        <v>4</v>
      </c>
    </row>
    <row r="17" spans="1:5" ht="12.75">
      <c r="A17" s="3">
        <f>Teilnehmer!C11</f>
        <v>15</v>
      </c>
      <c r="B17" s="3">
        <f>Teilnehmer!D11</f>
        <v>12</v>
      </c>
      <c r="C17" s="3">
        <f>Teilnehmer!E11</f>
        <v>3</v>
      </c>
      <c r="D17" t="str">
        <f>Teilnehmer!F11</f>
        <v>Christiane</v>
      </c>
      <c r="E17" s="3">
        <f>B17/C17</f>
        <v>4</v>
      </c>
    </row>
    <row r="18" spans="1:5" ht="12.75">
      <c r="A18" s="3">
        <f>Teilnehmer!C78</f>
        <v>17</v>
      </c>
      <c r="B18" s="3">
        <f>Teilnehmer!D78</f>
        <v>11</v>
      </c>
      <c r="C18" s="3">
        <f>Teilnehmer!E78</f>
        <v>2</v>
      </c>
      <c r="D18" t="str">
        <f>Teilnehmer!F78</f>
        <v>Britta</v>
      </c>
      <c r="E18" s="3">
        <f>B18/C18</f>
        <v>5.5</v>
      </c>
    </row>
    <row r="19" spans="1:5" ht="12.75">
      <c r="A19" s="3">
        <f>Teilnehmer!C53</f>
        <v>17</v>
      </c>
      <c r="B19" s="3">
        <f>Teilnehmer!D53</f>
        <v>11</v>
      </c>
      <c r="C19" s="3">
        <f>Teilnehmer!E53</f>
        <v>4</v>
      </c>
      <c r="D19" t="str">
        <f>Teilnehmer!F53</f>
        <v>Steffi</v>
      </c>
      <c r="E19" s="3">
        <f>B19/C19</f>
        <v>2.75</v>
      </c>
    </row>
    <row r="20" spans="1:5" ht="12.75">
      <c r="A20" s="3">
        <f>Teilnehmer!C5</f>
        <v>17</v>
      </c>
      <c r="B20" s="3">
        <f>Teilnehmer!D5</f>
        <v>11</v>
      </c>
      <c r="C20" s="3">
        <f>Teilnehmer!E5</f>
        <v>5</v>
      </c>
      <c r="D20" t="str">
        <f>Teilnehmer!F5</f>
        <v>Alf</v>
      </c>
      <c r="E20" s="3">
        <f>B20/C20</f>
        <v>2.2</v>
      </c>
    </row>
    <row r="21" spans="1:5" ht="12.75">
      <c r="A21" s="3">
        <f>Teilnehmer!C45</f>
        <v>20</v>
      </c>
      <c r="B21" s="3">
        <f>Teilnehmer!D45</f>
        <v>10</v>
      </c>
      <c r="C21" s="3">
        <f>Teilnehmer!E45</f>
        <v>6</v>
      </c>
      <c r="D21" t="str">
        <f>Teilnehmer!F45</f>
        <v>Patricia</v>
      </c>
      <c r="E21" s="3">
        <f>B21/C21</f>
        <v>1.6666666666666667</v>
      </c>
    </row>
    <row r="22" spans="1:5" ht="12.75">
      <c r="A22" s="3">
        <f>Teilnehmer!C57</f>
        <v>21</v>
      </c>
      <c r="B22" s="3">
        <f>Teilnehmer!D57</f>
        <v>9</v>
      </c>
      <c r="C22" s="3">
        <f>Teilnehmer!E57</f>
        <v>5</v>
      </c>
      <c r="D22" t="str">
        <f>Teilnehmer!F57</f>
        <v>Willi</v>
      </c>
      <c r="E22" s="3">
        <f>B22/C22</f>
        <v>1.8</v>
      </c>
    </row>
    <row r="23" spans="1:5" ht="12.75">
      <c r="A23" s="3">
        <f>Teilnehmer!C19</f>
        <v>21</v>
      </c>
      <c r="B23" s="3">
        <f>Teilnehmer!D19</f>
        <v>9</v>
      </c>
      <c r="C23" s="3">
        <f>Teilnehmer!E19</f>
        <v>8</v>
      </c>
      <c r="D23" t="str">
        <f>Teilnehmer!F19</f>
        <v>Dieter Staniewski</v>
      </c>
      <c r="E23" s="3">
        <f>B23/C23</f>
        <v>1.125</v>
      </c>
    </row>
    <row r="24" spans="1:5" ht="12.75">
      <c r="A24" s="3">
        <f>Teilnehmer!C23</f>
        <v>23</v>
      </c>
      <c r="B24" s="3">
        <f>Teilnehmer!D23</f>
        <v>8</v>
      </c>
      <c r="C24" s="3">
        <f>Teilnehmer!E23</f>
        <v>4</v>
      </c>
      <c r="D24" t="str">
        <f>Teilnehmer!F23</f>
        <v>Friedrich</v>
      </c>
      <c r="E24" s="3">
        <f>B24/C24</f>
        <v>2</v>
      </c>
    </row>
    <row r="25" spans="1:5" ht="12.75">
      <c r="A25" s="3">
        <f>Teilnehmer!C86</f>
        <v>24</v>
      </c>
      <c r="B25" s="3">
        <f>Teilnehmer!D86</f>
        <v>7</v>
      </c>
      <c r="C25" s="3">
        <f>Teilnehmer!E86</f>
        <v>1</v>
      </c>
      <c r="D25" t="str">
        <f>Teilnehmer!F86</f>
        <v>Jochen L.</v>
      </c>
      <c r="E25" s="3">
        <f>B25/C25</f>
        <v>7</v>
      </c>
    </row>
    <row r="26" spans="1:5" ht="12.75">
      <c r="A26" s="3">
        <f>Teilnehmer!C39</f>
        <v>24</v>
      </c>
      <c r="B26" s="3">
        <f>Teilnehmer!D39</f>
        <v>7</v>
      </c>
      <c r="C26" s="3">
        <f>Teilnehmer!E39</f>
        <v>2</v>
      </c>
      <c r="D26" t="str">
        <f>Teilnehmer!F39</f>
        <v>Manfred</v>
      </c>
      <c r="E26" s="3">
        <f>B26/C26</f>
        <v>3.5</v>
      </c>
    </row>
    <row r="27" spans="1:5" ht="12.75">
      <c r="A27" s="3">
        <f>Teilnehmer!C37</f>
        <v>24</v>
      </c>
      <c r="B27" s="3">
        <f>Teilnehmer!D37</f>
        <v>7</v>
      </c>
      <c r="C27" s="3">
        <f>Teilnehmer!E37</f>
        <v>3</v>
      </c>
      <c r="D27" t="str">
        <f>Teilnehmer!F37</f>
        <v>Leopold</v>
      </c>
      <c r="E27" s="3">
        <f>B27/C27</f>
        <v>2.3333333333333335</v>
      </c>
    </row>
    <row r="28" spans="1:5" ht="12.75">
      <c r="A28" s="3">
        <f>Teilnehmer!C38</f>
        <v>24</v>
      </c>
      <c r="B28" s="3">
        <f>Teilnehmer!D38</f>
        <v>7</v>
      </c>
      <c r="C28" s="3">
        <f>Teilnehmer!E38</f>
        <v>6</v>
      </c>
      <c r="D28" t="str">
        <f>Teilnehmer!F38</f>
        <v>Lisa</v>
      </c>
      <c r="E28" s="3">
        <f>B28/C28</f>
        <v>1.1666666666666667</v>
      </c>
    </row>
    <row r="29" spans="1:5" ht="12.75">
      <c r="A29" s="3">
        <f>Teilnehmer!C27</f>
        <v>24</v>
      </c>
      <c r="B29" s="3">
        <f>Teilnehmer!D27</f>
        <v>7</v>
      </c>
      <c r="C29" s="3">
        <f>Teilnehmer!E27</f>
        <v>7</v>
      </c>
      <c r="D29" t="str">
        <f>Teilnehmer!F27</f>
        <v>Helga</v>
      </c>
      <c r="E29" s="3">
        <f>B29/C29</f>
        <v>1</v>
      </c>
    </row>
    <row r="30" spans="1:5" ht="12.75">
      <c r="A30" s="3">
        <f>Teilnehmer!C31</f>
        <v>29</v>
      </c>
      <c r="B30" s="3">
        <f>Teilnehmer!D31</f>
        <v>6</v>
      </c>
      <c r="C30" s="3">
        <f>Teilnehmer!E31</f>
        <v>3</v>
      </c>
      <c r="D30" t="str">
        <f>Teilnehmer!F31</f>
        <v>Johan</v>
      </c>
      <c r="E30" s="3">
        <f>B30/C30</f>
        <v>2</v>
      </c>
    </row>
    <row r="31" spans="1:5" ht="12.75">
      <c r="A31" s="3">
        <f>Teilnehmer!C51</f>
        <v>30</v>
      </c>
      <c r="B31" s="3">
        <f>Teilnehmer!D51</f>
        <v>5</v>
      </c>
      <c r="C31" s="3">
        <f>Teilnehmer!E51</f>
        <v>3</v>
      </c>
      <c r="D31" t="str">
        <f>Teilnehmer!F51</f>
        <v>Rudi</v>
      </c>
      <c r="E31" s="3">
        <f>B31/C31</f>
        <v>1.6666666666666667</v>
      </c>
    </row>
    <row r="32" spans="1:5" ht="12.75">
      <c r="A32" s="3">
        <f>Teilnehmer!C10</f>
        <v>30</v>
      </c>
      <c r="B32" s="3">
        <f>Teilnehmer!D10</f>
        <v>5</v>
      </c>
      <c r="C32" s="3">
        <f>Teilnehmer!E10</f>
        <v>5</v>
      </c>
      <c r="D32" t="str">
        <f>Teilnehmer!F10</f>
        <v>Barbara</v>
      </c>
      <c r="E32" s="3">
        <f>B32/C32</f>
        <v>1</v>
      </c>
    </row>
    <row r="33" spans="1:5" ht="12.75">
      <c r="A33" s="3">
        <f>Teilnehmer!C9</f>
        <v>30</v>
      </c>
      <c r="B33" s="3">
        <f>Teilnehmer!D9</f>
        <v>5</v>
      </c>
      <c r="C33" s="3">
        <f>Teilnehmer!E9</f>
        <v>5</v>
      </c>
      <c r="D33" t="str">
        <f>Teilnehmer!F9</f>
        <v>August</v>
      </c>
      <c r="E33" s="3">
        <f>B33/C33</f>
        <v>1</v>
      </c>
    </row>
    <row r="34" spans="1:5" ht="12.75">
      <c r="A34" s="3">
        <f>Teilnehmer!C87</f>
        <v>33</v>
      </c>
      <c r="B34" s="3">
        <f>Teilnehmer!D87</f>
        <v>4</v>
      </c>
      <c r="C34" s="3">
        <f>Teilnehmer!E87</f>
        <v>1</v>
      </c>
      <c r="D34" t="str">
        <f>Teilnehmer!F87</f>
        <v>Iris</v>
      </c>
      <c r="E34" s="3">
        <f>B34/C34</f>
        <v>4</v>
      </c>
    </row>
    <row r="35" spans="1:5" ht="12.75">
      <c r="A35" s="3">
        <f>Teilnehmer!C47</f>
        <v>34</v>
      </c>
      <c r="B35" s="3">
        <f>Teilnehmer!D47</f>
        <v>3</v>
      </c>
      <c r="C35" s="3">
        <f>Teilnehmer!E47</f>
        <v>2</v>
      </c>
      <c r="D35" t="str">
        <f>Teilnehmer!F47</f>
        <v>Rainer N.</v>
      </c>
      <c r="E35" s="3">
        <f>B35/C35</f>
        <v>1.5</v>
      </c>
    </row>
    <row r="36" spans="1:5" ht="12.75">
      <c r="A36" s="3">
        <f>Teilnehmer!C74</f>
        <v>34</v>
      </c>
      <c r="B36" s="3">
        <f>Teilnehmer!D74</f>
        <v>3</v>
      </c>
      <c r="C36" s="3">
        <f>Teilnehmer!E74</f>
        <v>3</v>
      </c>
      <c r="D36" t="str">
        <f>Teilnehmer!F74</f>
        <v>Walter</v>
      </c>
      <c r="E36" s="3">
        <f>B36/C36</f>
        <v>1</v>
      </c>
    </row>
    <row r="37" spans="1:5" ht="12.75">
      <c r="A37" s="3">
        <f>Teilnehmer!C64</f>
        <v>34</v>
      </c>
      <c r="B37" s="3">
        <f>Teilnehmer!D64</f>
        <v>3</v>
      </c>
      <c r="C37" s="3">
        <f>Teilnehmer!E64</f>
        <v>3</v>
      </c>
      <c r="D37" t="str">
        <f>Teilnehmer!F64</f>
        <v>Julian</v>
      </c>
      <c r="E37" s="3">
        <f>B37/C37</f>
        <v>1</v>
      </c>
    </row>
    <row r="38" spans="1:5" ht="12.75">
      <c r="A38" s="3">
        <f>Teilnehmer!C33</f>
        <v>37</v>
      </c>
      <c r="B38" s="3">
        <f>Teilnehmer!D33</f>
        <v>2</v>
      </c>
      <c r="C38" s="3">
        <f>Teilnehmer!E33</f>
        <v>1</v>
      </c>
      <c r="D38" t="str">
        <f>Teilnehmer!F33</f>
        <v>Karl-Heinz (Waldhof)</v>
      </c>
      <c r="E38" s="3">
        <f>B38/C38</f>
        <v>2</v>
      </c>
    </row>
    <row r="39" spans="1:5" ht="12.75">
      <c r="A39" s="3">
        <f>Teilnehmer!C48</f>
        <v>37</v>
      </c>
      <c r="B39" s="3">
        <f>Teilnehmer!D48</f>
        <v>2</v>
      </c>
      <c r="C39" s="3">
        <f>Teilnehmer!E48</f>
        <v>1</v>
      </c>
      <c r="D39" t="str">
        <f>Teilnehmer!F48</f>
        <v>Ralf</v>
      </c>
      <c r="E39" s="3">
        <f>B39/C39</f>
        <v>2</v>
      </c>
    </row>
    <row r="40" spans="1:5" ht="12.75">
      <c r="A40" s="3">
        <f>Teilnehmer!C79</f>
        <v>37</v>
      </c>
      <c r="B40" s="3">
        <f>Teilnehmer!D79</f>
        <v>2</v>
      </c>
      <c r="C40" s="3">
        <f>Teilnehmer!E79</f>
        <v>2</v>
      </c>
      <c r="D40" t="str">
        <f>Teilnehmer!F79</f>
        <v>Peter Karch</v>
      </c>
      <c r="E40" s="3">
        <f>B40/C40</f>
        <v>1</v>
      </c>
    </row>
    <row r="41" spans="1:5" ht="12.75">
      <c r="A41" s="3">
        <f>Teilnehmer!C80</f>
        <v>37</v>
      </c>
      <c r="B41" s="3">
        <f>Teilnehmer!D80</f>
        <v>2</v>
      </c>
      <c r="C41" s="3">
        <f>Teilnehmer!E80</f>
        <v>2</v>
      </c>
      <c r="D41" t="str">
        <f>Teilnehmer!F80</f>
        <v>Carmelo jun.</v>
      </c>
      <c r="E41" s="3">
        <f>B41/C41</f>
        <v>1</v>
      </c>
    </row>
    <row r="42" spans="1:5" ht="12.75">
      <c r="A42" s="3">
        <f>Teilnehmer!C60</f>
        <v>37</v>
      </c>
      <c r="B42" s="3">
        <f>Teilnehmer!D60</f>
        <v>2</v>
      </c>
      <c r="C42" s="3">
        <f>Teilnehmer!E60</f>
        <v>2</v>
      </c>
      <c r="D42" t="str">
        <f>Teilnehmer!F60</f>
        <v>Anne</v>
      </c>
      <c r="E42" s="3">
        <f>B42/C42</f>
        <v>1</v>
      </c>
    </row>
    <row r="43" spans="1:5" ht="12.75">
      <c r="A43" s="3">
        <f>Teilnehmer!C13</f>
        <v>42</v>
      </c>
      <c r="B43" s="3">
        <f>Teilnehmer!D13</f>
        <v>1</v>
      </c>
      <c r="C43" s="3">
        <f>Teilnehmer!E13</f>
        <v>1</v>
      </c>
      <c r="D43" t="str">
        <f>Teilnehmer!F13</f>
        <v>Claudia</v>
      </c>
      <c r="E43" s="3">
        <f>B43/C43</f>
        <v>1</v>
      </c>
    </row>
    <row r="44" spans="1:5" ht="12.75">
      <c r="A44" s="3">
        <f>Teilnehmer!C75</f>
        <v>42</v>
      </c>
      <c r="B44" s="3">
        <f>Teilnehmer!D75</f>
        <v>1</v>
      </c>
      <c r="C44" s="3">
        <f>Teilnehmer!E75</f>
        <v>1</v>
      </c>
      <c r="D44" t="str">
        <f>Teilnehmer!F75</f>
        <v>Katja</v>
      </c>
      <c r="E44" s="3">
        <f>B44/C44</f>
        <v>1</v>
      </c>
    </row>
    <row r="45" spans="1:5" ht="12.75">
      <c r="A45" s="3">
        <f>Teilnehmer!C61</f>
        <v>42</v>
      </c>
      <c r="B45" s="3">
        <f>Teilnehmer!D61</f>
        <v>1</v>
      </c>
      <c r="C45" s="3">
        <f>Teilnehmer!E61</f>
        <v>1</v>
      </c>
      <c r="D45" t="str">
        <f>Teilnehmer!F61</f>
        <v>Carmello sen.</v>
      </c>
      <c r="E45" s="3">
        <f>B45/C45</f>
        <v>1</v>
      </c>
    </row>
    <row r="46" spans="1:5" ht="12.75">
      <c r="A46" s="3">
        <f>Teilnehmer!C55</f>
        <v>42</v>
      </c>
      <c r="B46" s="3">
        <f>Teilnehmer!D55</f>
        <v>1</v>
      </c>
      <c r="C46" s="3">
        <f>Teilnehmer!E55</f>
        <v>1</v>
      </c>
      <c r="D46" t="str">
        <f>Teilnehmer!F55</f>
        <v>Toto</v>
      </c>
      <c r="E46" s="3">
        <f>B46/C46</f>
        <v>1</v>
      </c>
    </row>
    <row r="47" spans="1:5" ht="12.75">
      <c r="A47" s="3">
        <f>Teilnehmer!C73</f>
        <v>42</v>
      </c>
      <c r="B47" s="3">
        <f>Teilnehmer!D73</f>
        <v>1</v>
      </c>
      <c r="C47" s="3">
        <f>Teilnehmer!E73</f>
        <v>1</v>
      </c>
      <c r="D47" t="str">
        <f>Teilnehmer!F73</f>
        <v>Benny</v>
      </c>
      <c r="E47" s="3">
        <f>B47/C47</f>
        <v>1</v>
      </c>
    </row>
    <row r="48" spans="1:5" ht="12.75">
      <c r="A48" s="3">
        <f>Teilnehmer!C72</f>
        <v>42</v>
      </c>
      <c r="B48" s="3">
        <f>Teilnehmer!D72</f>
        <v>1</v>
      </c>
      <c r="C48" s="3">
        <f>Teilnehmer!E72</f>
        <v>1</v>
      </c>
      <c r="D48" t="str">
        <f>Teilnehmer!F72</f>
        <v>Natascha</v>
      </c>
      <c r="E48" s="3">
        <f>B48/C48</f>
        <v>1</v>
      </c>
    </row>
    <row r="49" spans="1:5" ht="12.75">
      <c r="A49" s="3">
        <f>Teilnehmer!C62</f>
        <v>42</v>
      </c>
      <c r="B49" s="3">
        <f>Teilnehmer!D62</f>
        <v>1</v>
      </c>
      <c r="C49" s="3">
        <f>Teilnehmer!E62</f>
        <v>1</v>
      </c>
      <c r="D49" t="str">
        <f>Teilnehmer!F62</f>
        <v>Dave</v>
      </c>
      <c r="E49" s="3">
        <f>B49/C49</f>
        <v>1</v>
      </c>
    </row>
    <row r="50" spans="1:5" ht="12.75">
      <c r="A50" s="3">
        <f>Teilnehmer!C82</f>
        <v>42</v>
      </c>
      <c r="B50" s="3">
        <f>Teilnehmer!D82</f>
        <v>1</v>
      </c>
      <c r="C50" s="3">
        <f>Teilnehmer!E82</f>
        <v>1</v>
      </c>
      <c r="D50" t="str">
        <f>Teilnehmer!F82</f>
        <v>Robert</v>
      </c>
      <c r="E50" s="3">
        <f>B50/C50</f>
        <v>1</v>
      </c>
    </row>
    <row r="51" spans="1:5" ht="12.75">
      <c r="A51" s="3">
        <f>Teilnehmer!C83</f>
        <v>42</v>
      </c>
      <c r="B51" s="3">
        <f>Teilnehmer!D83</f>
        <v>1</v>
      </c>
      <c r="C51" s="3">
        <f>Teilnehmer!E83</f>
        <v>1</v>
      </c>
      <c r="D51" t="str">
        <f>Teilnehmer!F83</f>
        <v>Sabine</v>
      </c>
      <c r="E51" s="3">
        <f>B51/C51</f>
        <v>1</v>
      </c>
    </row>
    <row r="52" spans="1:5" ht="12.75">
      <c r="A52" s="3">
        <f>Teilnehmer!C84</f>
        <v>42</v>
      </c>
      <c r="B52" s="3">
        <f>Teilnehmer!D84</f>
        <v>1</v>
      </c>
      <c r="C52" s="3">
        <f>Teilnehmer!E84</f>
        <v>1</v>
      </c>
      <c r="D52" t="str">
        <f>Teilnehmer!F84</f>
        <v>Ngoc</v>
      </c>
      <c r="E52" s="3">
        <f>B52/C52</f>
        <v>1</v>
      </c>
    </row>
    <row r="53" spans="1:5" ht="12.75">
      <c r="A53" s="3">
        <f>Teilnehmer!C77</f>
        <v>42</v>
      </c>
      <c r="B53" s="3">
        <f>Teilnehmer!D77</f>
        <v>1</v>
      </c>
      <c r="C53" s="3">
        <f>Teilnehmer!E77</f>
        <v>1</v>
      </c>
      <c r="D53" t="str">
        <f>Teilnehmer!F77</f>
        <v>Fabio</v>
      </c>
      <c r="E53" s="3">
        <f>B53/C53</f>
        <v>1</v>
      </c>
    </row>
    <row r="54" spans="1:5" ht="12.75">
      <c r="A54" s="3">
        <f>Teilnehmer!C76</f>
        <v>42</v>
      </c>
      <c r="B54" s="3">
        <f>Teilnehmer!D76</f>
        <v>1</v>
      </c>
      <c r="C54" s="3">
        <f>Teilnehmer!E76</f>
        <v>1</v>
      </c>
      <c r="D54" t="str">
        <f>Teilnehmer!F76</f>
        <v>Fritz</v>
      </c>
      <c r="E54" s="3">
        <f>B54/C54</f>
        <v>1</v>
      </c>
    </row>
    <row r="55" spans="1:5" ht="12.75">
      <c r="A55" s="3">
        <f>Teilnehmer!C85</f>
        <v>42</v>
      </c>
      <c r="B55" s="3">
        <f>Teilnehmer!D85</f>
        <v>1</v>
      </c>
      <c r="C55" s="3">
        <f>Teilnehmer!E85</f>
        <v>1</v>
      </c>
      <c r="D55" t="str">
        <f>Teilnehmer!F85</f>
        <v>Louise</v>
      </c>
      <c r="E55" s="3">
        <f>B55/C55</f>
        <v>1</v>
      </c>
    </row>
    <row r="56" spans="1:5" ht="12.75">
      <c r="A56" s="3">
        <f>Teilnehmer!C81</f>
        <v>42</v>
      </c>
      <c r="B56" s="3">
        <f>Teilnehmer!D81</f>
        <v>1</v>
      </c>
      <c r="C56" s="3">
        <f>Teilnehmer!E81</f>
        <v>1</v>
      </c>
      <c r="D56" t="str">
        <f>Teilnehmer!F81</f>
        <v>Steffen</v>
      </c>
      <c r="E56" s="3">
        <f>B56/C56</f>
        <v>1</v>
      </c>
    </row>
    <row r="57" spans="1:5" ht="12.75">
      <c r="A57" s="3">
        <f>Teilnehmer!C67</f>
        <v>56</v>
      </c>
      <c r="B57" s="3">
        <f>Teilnehmer!D67</f>
        <v>0</v>
      </c>
      <c r="C57" s="3">
        <f>Teilnehmer!E67</f>
        <v>0</v>
      </c>
      <c r="D57" t="str">
        <f>Teilnehmer!F67</f>
        <v>Manuel</v>
      </c>
      <c r="E57" s="3" t="e">
        <f>B57/C57</f>
        <v>#DIV/0!</v>
      </c>
    </row>
    <row r="58" spans="1:5" ht="12.75">
      <c r="A58" s="3">
        <f>Teilnehmer!C68</f>
        <v>56</v>
      </c>
      <c r="B58" s="3">
        <f>Teilnehmer!D68</f>
        <v>0</v>
      </c>
      <c r="C58" s="3">
        <f>Teilnehmer!E68</f>
        <v>0</v>
      </c>
      <c r="D58" t="str">
        <f>Teilnehmer!F68</f>
        <v>René</v>
      </c>
      <c r="E58" s="3" t="e">
        <f>B58/C58</f>
        <v>#DIV/0!</v>
      </c>
    </row>
    <row r="59" spans="1:5" ht="12.75">
      <c r="A59" s="3">
        <f>Teilnehmer!C69</f>
        <v>56</v>
      </c>
      <c r="B59" s="3">
        <f>Teilnehmer!D69</f>
        <v>0</v>
      </c>
      <c r="C59" s="3">
        <f>Teilnehmer!E69</f>
        <v>0</v>
      </c>
      <c r="D59" t="str">
        <f>Teilnehmer!F69</f>
        <v>Christina</v>
      </c>
      <c r="E59" s="3" t="e">
        <f>B59/C59</f>
        <v>#DIV/0!</v>
      </c>
    </row>
    <row r="60" spans="1:5" ht="12.75">
      <c r="A60" s="3">
        <f>Teilnehmer!C70</f>
        <v>56</v>
      </c>
      <c r="B60" s="3">
        <f>Teilnehmer!D70</f>
        <v>0</v>
      </c>
      <c r="C60" s="3">
        <f>Teilnehmer!E70</f>
        <v>0</v>
      </c>
      <c r="D60" t="str">
        <f>Teilnehmer!F70</f>
        <v>Albert</v>
      </c>
      <c r="E60" s="3" t="e">
        <f>B60/C60</f>
        <v>#DIV/0!</v>
      </c>
    </row>
    <row r="61" spans="1:5" ht="12.75">
      <c r="A61" s="3">
        <f>Teilnehmer!C29</f>
        <v>56</v>
      </c>
      <c r="B61" s="3">
        <f>Teilnehmer!D29</f>
        <v>0</v>
      </c>
      <c r="C61" s="3">
        <f>Teilnehmer!E29</f>
        <v>0</v>
      </c>
      <c r="D61" t="str">
        <f>Teilnehmer!F29</f>
        <v>Ingrid</v>
      </c>
      <c r="E61" s="3" t="e">
        <f>B61/C61</f>
        <v>#DIV/0!</v>
      </c>
    </row>
    <row r="62" spans="1:5" ht="12.75">
      <c r="A62" s="3">
        <f>Teilnehmer!C28</f>
        <v>56</v>
      </c>
      <c r="B62" s="3">
        <f>Teilnehmer!D28</f>
        <v>0</v>
      </c>
      <c r="C62" s="3">
        <f>Teilnehmer!E28</f>
        <v>0</v>
      </c>
      <c r="D62" t="str">
        <f>Teilnehmer!F28</f>
        <v>Ilka</v>
      </c>
      <c r="E62" s="3" t="e">
        <f>B62/C62</f>
        <v>#DIV/0!</v>
      </c>
    </row>
    <row r="63" spans="1:5" ht="12.75">
      <c r="A63" s="3">
        <f>Teilnehmer!C71</f>
        <v>56</v>
      </c>
      <c r="B63" s="3">
        <f>Teilnehmer!D71</f>
        <v>0</v>
      </c>
      <c r="C63" s="3">
        <f>Teilnehmer!E71</f>
        <v>0</v>
      </c>
      <c r="D63" t="str">
        <f>Teilnehmer!F71</f>
        <v>Helmut</v>
      </c>
      <c r="E63" s="3" t="e">
        <f>B63/C63</f>
        <v>#DIV/0!</v>
      </c>
    </row>
    <row r="64" spans="1:5" ht="12.75">
      <c r="A64" s="3">
        <f>Teilnehmer!C30</f>
        <v>56</v>
      </c>
      <c r="B64" s="3">
        <f>Teilnehmer!D30</f>
        <v>0</v>
      </c>
      <c r="C64" s="3">
        <f>Teilnehmer!E30</f>
        <v>0</v>
      </c>
      <c r="D64" t="str">
        <f>Teilnehmer!F30</f>
        <v>Joachim Hauff</v>
      </c>
      <c r="E64" s="3" t="e">
        <f>B64/C64</f>
        <v>#DIV/0!</v>
      </c>
    </row>
    <row r="65" spans="1:5" ht="12.75">
      <c r="A65" s="3">
        <f>Teilnehmer!C22</f>
        <v>56</v>
      </c>
      <c r="B65" s="3">
        <f>Teilnehmer!D22</f>
        <v>0</v>
      </c>
      <c r="C65" s="3">
        <f>Teilnehmer!E22</f>
        <v>0</v>
      </c>
      <c r="D65" t="str">
        <f>Teilnehmer!F22</f>
        <v>Frank</v>
      </c>
      <c r="E65" s="3" t="e">
        <f>B65/C65</f>
        <v>#DIV/0!</v>
      </c>
    </row>
    <row r="66" spans="1:5" ht="12.75">
      <c r="A66" s="3">
        <f>Teilnehmer!C6</f>
        <v>56</v>
      </c>
      <c r="B66" s="3">
        <f>Teilnehmer!D6</f>
        <v>0</v>
      </c>
      <c r="C66" s="3">
        <f>Teilnehmer!E6</f>
        <v>0</v>
      </c>
      <c r="D66" t="str">
        <f>Teilnehmer!F6</f>
        <v>Andrea</v>
      </c>
      <c r="E66" s="3" t="e">
        <f>B66/C66</f>
        <v>#DIV/0!</v>
      </c>
    </row>
    <row r="67" spans="1:5" ht="12.75">
      <c r="A67" s="3">
        <f>Teilnehmer!C34</f>
        <v>56</v>
      </c>
      <c r="B67" s="3">
        <f>Teilnehmer!D34</f>
        <v>0</v>
      </c>
      <c r="C67" s="3">
        <f>Teilnehmer!E34</f>
        <v>0</v>
      </c>
      <c r="D67" t="str">
        <f>Teilnehmer!F34</f>
        <v>Kille</v>
      </c>
      <c r="E67" s="3" t="e">
        <f>B67/C67</f>
        <v>#DIV/0!</v>
      </c>
    </row>
    <row r="68" spans="1:5" ht="12.75">
      <c r="A68" s="3">
        <f>Teilnehmer!C58</f>
        <v>56</v>
      </c>
      <c r="B68" s="3">
        <f>Teilnehmer!D58</f>
        <v>0</v>
      </c>
      <c r="C68" s="3">
        <f>Teilnehmer!E58</f>
        <v>0</v>
      </c>
      <c r="D68" t="str">
        <f>Teilnehmer!F58</f>
        <v>Wolfgang</v>
      </c>
      <c r="E68" s="3" t="e">
        <f>B68/C68</f>
        <v>#DIV/0!</v>
      </c>
    </row>
    <row r="69" spans="1:5" ht="12.75">
      <c r="A69" s="3">
        <f>Teilnehmer!C46</f>
        <v>56</v>
      </c>
      <c r="B69" s="3">
        <f>Teilnehmer!D46</f>
        <v>0</v>
      </c>
      <c r="C69" s="3">
        <f>Teilnehmer!E46</f>
        <v>0</v>
      </c>
      <c r="D69" t="str">
        <f>Teilnehmer!F46</f>
        <v>Peter Komosa</v>
      </c>
      <c r="E69" s="3" t="e">
        <f>B69/C69</f>
        <v>#DIV/0!</v>
      </c>
    </row>
    <row r="70" spans="1:5" ht="12.75">
      <c r="A70" s="3">
        <f>Teilnehmer!C20</f>
        <v>56</v>
      </c>
      <c r="B70" s="3">
        <f>Teilnehmer!D20</f>
        <v>0</v>
      </c>
      <c r="C70" s="3">
        <f>Teilnehmer!E20</f>
        <v>0</v>
      </c>
      <c r="D70" t="str">
        <f>Teilnehmer!F20</f>
        <v>Doris</v>
      </c>
      <c r="E70" s="3" t="e">
        <f>B70/C70</f>
        <v>#DIV/0!</v>
      </c>
    </row>
    <row r="71" spans="1:5" ht="12.75">
      <c r="A71" s="3">
        <f>Teilnehmer!C35</f>
        <v>56</v>
      </c>
      <c r="B71" s="3">
        <f>Teilnehmer!D35</f>
        <v>0</v>
      </c>
      <c r="C71" s="3">
        <f>Teilnehmer!E35</f>
        <v>0</v>
      </c>
      <c r="D71" t="str">
        <f>Teilnehmer!F35</f>
        <v>Klaus</v>
      </c>
      <c r="E71" s="3" t="e">
        <f>B71/C71</f>
        <v>#DIV/0!</v>
      </c>
    </row>
    <row r="72" spans="1:5" ht="12.75">
      <c r="A72" s="3">
        <f>Teilnehmer!C25</f>
        <v>56</v>
      </c>
      <c r="B72" s="3">
        <f>Teilnehmer!D25</f>
        <v>0</v>
      </c>
      <c r="C72" s="3">
        <f>Teilnehmer!E25</f>
        <v>0</v>
      </c>
      <c r="D72" t="str">
        <f>Teilnehmer!F25</f>
        <v>Günter (LU)</v>
      </c>
      <c r="E72" s="3" t="e">
        <f>B72/C72</f>
        <v>#DIV/0!</v>
      </c>
    </row>
    <row r="73" spans="1:5" ht="12.75">
      <c r="A73" s="3">
        <f>Teilnehmer!C42</f>
        <v>56</v>
      </c>
      <c r="B73" s="3">
        <f>Teilnehmer!D42</f>
        <v>0</v>
      </c>
      <c r="C73" s="3">
        <f>Teilnehmer!E42</f>
        <v>0</v>
      </c>
      <c r="D73" t="str">
        <f>Teilnehmer!F42</f>
        <v>Melanie</v>
      </c>
      <c r="E73" s="3" t="e">
        <f>B73/C73</f>
        <v>#DIV/0!</v>
      </c>
    </row>
    <row r="74" spans="1:5" ht="12.75">
      <c r="A74" s="3">
        <f>Teilnehmer!C41</f>
        <v>56</v>
      </c>
      <c r="B74" s="3">
        <f>Teilnehmer!D41</f>
        <v>0</v>
      </c>
      <c r="C74" s="3">
        <f>Teilnehmer!E41</f>
        <v>0</v>
      </c>
      <c r="D74" t="str">
        <f>Teilnehmer!F41</f>
        <v>Max</v>
      </c>
      <c r="E74" s="3" t="e">
        <f>B74/C74</f>
        <v>#DIV/0!</v>
      </c>
    </row>
    <row r="75" spans="1:5" ht="12.75">
      <c r="A75" s="3">
        <f>Teilnehmer!C40</f>
        <v>56</v>
      </c>
      <c r="B75" s="3">
        <f>Teilnehmer!D40</f>
        <v>0</v>
      </c>
      <c r="C75" s="3">
        <f>Teilnehmer!E40</f>
        <v>0</v>
      </c>
      <c r="D75" t="str">
        <f>Teilnehmer!F40</f>
        <v>Marc</v>
      </c>
      <c r="E75" s="3" t="e">
        <f>B75/C75</f>
        <v>#DIV/0!</v>
      </c>
    </row>
    <row r="76" spans="1:5" ht="12.75">
      <c r="A76" s="3">
        <f>Teilnehmer!C15</f>
        <v>56</v>
      </c>
      <c r="B76" s="3">
        <f>Teilnehmer!D15</f>
        <v>0</v>
      </c>
      <c r="C76" s="3">
        <f>Teilnehmer!E15</f>
        <v>0</v>
      </c>
      <c r="D76" t="str">
        <f>Teilnehmer!F15</f>
        <v>Daniel Hellwig</v>
      </c>
      <c r="E76" s="3" t="e">
        <f>B76/C76</f>
        <v>#DIV/0!</v>
      </c>
    </row>
    <row r="77" spans="1:5" ht="12.75">
      <c r="A77" s="3">
        <f>Teilnehmer!C52</f>
        <v>56</v>
      </c>
      <c r="B77" s="3">
        <f>Teilnehmer!D52</f>
        <v>0</v>
      </c>
      <c r="C77" s="3">
        <f>Teilnehmer!E52</f>
        <v>0</v>
      </c>
      <c r="D77" t="str">
        <f>Teilnehmer!F52</f>
        <v>Sascha</v>
      </c>
      <c r="E77" s="3" t="e">
        <f>B77/C77</f>
        <v>#DIV/0!</v>
      </c>
    </row>
    <row r="78" spans="1:5" ht="12.75">
      <c r="A78" s="3">
        <f>Teilnehmer!C66</f>
        <v>56</v>
      </c>
      <c r="B78" s="3">
        <f>Teilnehmer!D66</f>
        <v>0</v>
      </c>
      <c r="C78" s="3">
        <f>Teilnehmer!E66</f>
        <v>0</v>
      </c>
      <c r="D78" t="str">
        <f>Teilnehmer!F66</f>
        <v>Jörg</v>
      </c>
      <c r="E78" s="3" t="e">
        <f>B78/C78</f>
        <v>#DIV/0!</v>
      </c>
    </row>
    <row r="79" spans="1:5" ht="12.75">
      <c r="A79" s="3">
        <f>Teilnehmer!C65</f>
        <v>56</v>
      </c>
      <c r="B79" s="3">
        <f>Teilnehmer!D65</f>
        <v>0</v>
      </c>
      <c r="C79" s="3">
        <f>Teilnehmer!E65</f>
        <v>0</v>
      </c>
      <c r="D79" t="str">
        <f>Teilnehmer!F65</f>
        <v>Edmar</v>
      </c>
      <c r="E79" s="3" t="e">
        <f>B79/C79</f>
        <v>#DIV/0!</v>
      </c>
    </row>
    <row r="80" spans="1:5" ht="12.75">
      <c r="A80" s="3">
        <f>Teilnehmer!C63</f>
        <v>56</v>
      </c>
      <c r="B80" s="3">
        <f>Teilnehmer!D63</f>
        <v>0</v>
      </c>
      <c r="C80" s="3">
        <f>Teilnehmer!E63</f>
        <v>0</v>
      </c>
      <c r="D80" t="str">
        <f>Teilnehmer!F63</f>
        <v>Tas</v>
      </c>
      <c r="E80" s="3" t="e">
        <f>B80/C80</f>
        <v>#DIV/0!</v>
      </c>
    </row>
    <row r="81" spans="1:5" ht="12.75">
      <c r="A81" s="3">
        <f>Teilnehmer!C50</f>
        <v>56</v>
      </c>
      <c r="B81" s="3">
        <f>Teilnehmer!D50</f>
        <v>0</v>
      </c>
      <c r="C81" s="3">
        <f>Teilnehmer!E50</f>
        <v>0</v>
      </c>
      <c r="D81" t="str">
        <f>Teilnehmer!F50</f>
        <v>Rolf (HD)</v>
      </c>
      <c r="E81" s="3" t="e">
        <f>B81/C81</f>
        <v>#DIV/0!</v>
      </c>
    </row>
    <row r="82" spans="1:5" ht="12.75">
      <c r="A82" s="3">
        <f>Teilnehmer!C49</f>
        <v>56</v>
      </c>
      <c r="B82" s="3">
        <f>Teilnehmer!D49</f>
        <v>0</v>
      </c>
      <c r="C82" s="3">
        <f>Teilnehmer!E49</f>
        <v>0</v>
      </c>
      <c r="D82" t="str">
        <f>Teilnehmer!F49</f>
        <v>Reiner J.</v>
      </c>
      <c r="E82" s="3" t="e">
        <f>B82/C82</f>
        <v>#DIV/0!</v>
      </c>
    </row>
    <row r="83" spans="1:5" ht="12.75">
      <c r="A83" s="3">
        <f>Teilnehmer!C16</f>
        <v>56</v>
      </c>
      <c r="B83" s="3">
        <f>Teilnehmer!D16</f>
        <v>0</v>
      </c>
      <c r="C83" s="3">
        <f>Teilnehmer!E16</f>
        <v>0</v>
      </c>
      <c r="D83" t="str">
        <f>Teilnehmer!F16</f>
        <v>Daniel Orth</v>
      </c>
      <c r="E83" s="3" t="e">
        <f>B83/C83</f>
        <v>#DIV/0!</v>
      </c>
    </row>
    <row r="84" spans="1:5" ht="12.75">
      <c r="A84" s="3">
        <f>Teilnehmer!C8</f>
        <v>56</v>
      </c>
      <c r="B84" s="3">
        <f>Teilnehmer!D8</f>
        <v>0</v>
      </c>
      <c r="C84" s="3">
        <f>Teilnehmer!E8</f>
        <v>0</v>
      </c>
      <c r="D84" t="str">
        <f>Teilnehmer!F8</f>
        <v>Armin</v>
      </c>
      <c r="E84" s="3" t="e">
        <f>B84/C84</f>
        <v>#DIV/0!</v>
      </c>
    </row>
    <row r="85" spans="1:5" ht="12.75">
      <c r="A85" s="3">
        <f>Teilnehmer!C18</f>
        <v>56</v>
      </c>
      <c r="B85" s="3">
        <f>Teilnehmer!D18</f>
        <v>0</v>
      </c>
      <c r="C85" s="3">
        <f>Teilnehmer!E18</f>
        <v>0</v>
      </c>
      <c r="D85" t="str">
        <f>Teilnehmer!F18</f>
        <v>Dieter LU</v>
      </c>
      <c r="E85" s="3" t="e">
        <f>B85/C85</f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4"/>
  <sheetViews>
    <sheetView zoomScale="80" zoomScaleNormal="80" workbookViewId="0" topLeftCell="A1">
      <selection activeCell="L7" sqref="L7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110</v>
      </c>
      <c r="B1" s="6">
        <v>39815</v>
      </c>
    </row>
    <row r="2" ht="12.75">
      <c r="A2" t="s">
        <v>91</v>
      </c>
    </row>
    <row r="3" spans="1:2" ht="12.75">
      <c r="A3" s="7">
        <f>B1</f>
        <v>39815</v>
      </c>
      <c r="B3" s="7"/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4</v>
      </c>
      <c r="B7">
        <v>1</v>
      </c>
      <c r="C7" t="str">
        <f>VLOOKUP(A7,Teilnehmer!$A$4:$B$99,2,1)</f>
        <v>Andreas</v>
      </c>
      <c r="D7" s="3">
        <f>VLOOKUP(B7,D$27:E$50,2,0)</f>
        <v>8</v>
      </c>
      <c r="E7" s="3">
        <f>VLOOKUP($B7,$D$54:$E$77,2,0)</f>
        <v>-2</v>
      </c>
      <c r="F7" s="3">
        <f>VLOOKUP($B7,$D$81:$E$104,2,0)</f>
        <v>13</v>
      </c>
      <c r="H7" s="3">
        <f>COUNTIF(D7:G7,"&gt;0")</f>
        <v>2</v>
      </c>
      <c r="I7" s="3">
        <f>SUM(D7:G7)</f>
        <v>19</v>
      </c>
      <c r="J7" s="3">
        <f>H7+I7*0.01</f>
        <v>2.19</v>
      </c>
      <c r="K7" s="3">
        <f>RANK(J7,$J$7:$J$42,0)</f>
        <v>4</v>
      </c>
      <c r="L7" s="3">
        <f>VLOOKUP(K7,Punkteverteilung!$A$2:$B$91,2,0)</f>
        <v>4</v>
      </c>
    </row>
    <row r="8" spans="1:12" ht="12.75">
      <c r="A8">
        <v>54</v>
      </c>
      <c r="B8">
        <v>2</v>
      </c>
      <c r="C8" t="str">
        <f>VLOOKUP(A8,Teilnehmer!$A$4:$B$99,2,1)</f>
        <v>Willi</v>
      </c>
      <c r="D8" s="3">
        <f>VLOOKUP(B8,D$27:E$50,2,0)</f>
        <v>6</v>
      </c>
      <c r="E8" s="3">
        <f>VLOOKUP($B8,$D$54:$E$77,2,0)</f>
        <v>4</v>
      </c>
      <c r="F8" s="3">
        <f>VLOOKUP($B8,$D$81:$E$104,2,0)</f>
        <v>1</v>
      </c>
      <c r="H8" s="3">
        <f>COUNTIF(D8:G8,"&gt;0")</f>
        <v>3</v>
      </c>
      <c r="I8" s="3">
        <f>SUM(D8:G8)</f>
        <v>11</v>
      </c>
      <c r="J8" s="3">
        <f>H8+I8*0.01</f>
        <v>3.11</v>
      </c>
      <c r="K8" s="3">
        <f>RANK(J8,$J$7:$J$42,0)</f>
        <v>3</v>
      </c>
      <c r="L8" s="3">
        <f>VLOOKUP(K8,Punkteverteilung!$A$2:$B$91,2,0)</f>
        <v>5</v>
      </c>
    </row>
    <row r="9" spans="1:12" ht="12.75">
      <c r="A9">
        <v>11</v>
      </c>
      <c r="B9">
        <v>3</v>
      </c>
      <c r="C9" t="str">
        <f>VLOOKUP(A9,Teilnehmer!$A$4:$B$99,2,1)</f>
        <v>Daniel</v>
      </c>
      <c r="D9" s="3">
        <f>VLOOKUP(B9,D$27:E$50,2,0)</f>
        <v>-8</v>
      </c>
      <c r="E9" s="3">
        <f>VLOOKUP($B9,$D$54:$E$77,2,0)</f>
        <v>7</v>
      </c>
      <c r="F9" s="3">
        <f>VLOOKUP($B9,$D$81:$E$104,2,0)</f>
        <v>-3</v>
      </c>
      <c r="H9" s="3">
        <f>COUNTIF(D9:G9,"&gt;0")</f>
        <v>1</v>
      </c>
      <c r="I9" s="3">
        <f>SUM(D9:G9)</f>
        <v>-4</v>
      </c>
      <c r="J9" s="3">
        <f>H9+I9*0.01</f>
        <v>0.96</v>
      </c>
      <c r="K9" s="3">
        <f>RANK(J9,$J$7:$J$42,0)</f>
        <v>11</v>
      </c>
      <c r="L9" s="3">
        <f>VLOOKUP(K9,Punkteverteilung!$A$2:$B$91,2,0)</f>
        <v>1</v>
      </c>
    </row>
    <row r="10" spans="1:12" ht="12.75">
      <c r="A10">
        <v>40</v>
      </c>
      <c r="B10">
        <v>4</v>
      </c>
      <c r="C10" t="str">
        <f>VLOOKUP(A10,Teilnehmer!$A$4:$B$99,2,1)</f>
        <v>Michele</v>
      </c>
      <c r="D10" s="3">
        <f>VLOOKUP(B10,D$27:E$50,2,0)</f>
        <v>8</v>
      </c>
      <c r="E10" s="3">
        <f>VLOOKUP($B10,$D$54:$E$77,2,0)</f>
        <v>8</v>
      </c>
      <c r="F10" s="3">
        <f>VLOOKUP($B10,$D$81:$E$104,2,0)</f>
        <v>-3</v>
      </c>
      <c r="H10" s="3">
        <f>COUNTIF(D10:G10,"&gt;0")</f>
        <v>2</v>
      </c>
      <c r="I10" s="3">
        <f>SUM(D10:G10)</f>
        <v>13</v>
      </c>
      <c r="J10" s="3">
        <f>H10+I10*0.01</f>
        <v>2.13</v>
      </c>
      <c r="K10" s="3">
        <f>RANK(J10,$J$7:$J$42,0)</f>
        <v>5</v>
      </c>
      <c r="L10" s="3">
        <f>VLOOKUP(K10,Punkteverteilung!$A$2:$B$91,2,0)</f>
        <v>3</v>
      </c>
    </row>
    <row r="11" spans="1:12" ht="12.75">
      <c r="A11">
        <v>51</v>
      </c>
      <c r="B11">
        <v>5</v>
      </c>
      <c r="C11" t="str">
        <f>VLOOKUP(A11,Teilnehmer!$A$4:$B$99,2,1)</f>
        <v>Thomas</v>
      </c>
      <c r="D11" s="3">
        <f>VLOOKUP(B11,D$27:E$50,2,0)</f>
        <v>-8</v>
      </c>
      <c r="E11" s="3">
        <f>VLOOKUP($B11,$D$54:$E$77,2,0)</f>
        <v>-7</v>
      </c>
      <c r="F11" s="3">
        <f>VLOOKUP($B11,$D$81:$E$104,2,0)</f>
        <v>-11</v>
      </c>
      <c r="H11" s="3">
        <f>COUNTIF(D11:G11,"&gt;0")</f>
        <v>0</v>
      </c>
      <c r="I11" s="3">
        <f>SUM(D11:G11)</f>
        <v>-26</v>
      </c>
      <c r="J11" s="3">
        <f>H11+I11*0.01</f>
        <v>-0.26</v>
      </c>
      <c r="K11" s="3">
        <f>RANK(J11,$J$7:$J$42,0)</f>
        <v>16</v>
      </c>
      <c r="L11" s="3">
        <f>VLOOKUP(K11,Punkteverteilung!$A$2:$B$91,2,0)</f>
        <v>1</v>
      </c>
    </row>
    <row r="12" spans="1:12" ht="12.75">
      <c r="A12">
        <v>14</v>
      </c>
      <c r="B12">
        <v>6</v>
      </c>
      <c r="C12" t="str">
        <f>VLOOKUP(A12,Teilnehmer!$A$4:$B$99,2,1)</f>
        <v>Dieter (Neulußheim)</v>
      </c>
      <c r="D12" s="3">
        <f>VLOOKUP(B12,D$27:E$50,2,0)</f>
        <v>7</v>
      </c>
      <c r="E12" s="3">
        <f>VLOOKUP($B12,$D$54:$E$77,2,0)</f>
        <v>2</v>
      </c>
      <c r="F12" s="3">
        <f>VLOOKUP($B12,$D$81:$E$104,2,0)</f>
        <v>11</v>
      </c>
      <c r="H12" s="3">
        <f>COUNTIF(D12:G12,"&gt;0")</f>
        <v>3</v>
      </c>
      <c r="I12" s="3">
        <f>SUM(D12:G12)</f>
        <v>20</v>
      </c>
      <c r="J12" s="3">
        <f>H12+I12*0.01</f>
        <v>3.2</v>
      </c>
      <c r="K12" s="3">
        <f>RANK(J12,$J$7:$J$42,0)</f>
        <v>1</v>
      </c>
      <c r="L12" s="3">
        <f>VLOOKUP(K12,Punkteverteilung!$A$2:$B$91,2,0)</f>
        <v>10</v>
      </c>
    </row>
    <row r="13" spans="1:12" ht="12.75">
      <c r="A13">
        <v>16</v>
      </c>
      <c r="B13">
        <v>7</v>
      </c>
      <c r="C13" t="str">
        <f>VLOOKUP(A13,Teilnehmer!$A$4:$B$99,2,1)</f>
        <v>Dieter Staniewski</v>
      </c>
      <c r="D13" s="3">
        <f>VLOOKUP(B13,D$27:E$50,2,0)</f>
        <v>-7</v>
      </c>
      <c r="E13" s="3">
        <f>VLOOKUP($B13,$D$54:$E$77,2,0)</f>
        <v>-7</v>
      </c>
      <c r="F13" s="3">
        <f>VLOOKUP($B13,$D$81:$E$104,2,0)</f>
        <v>-13</v>
      </c>
      <c r="H13" s="3">
        <f>COUNTIF(D13:G13,"&gt;0")</f>
        <v>0</v>
      </c>
      <c r="I13" s="3">
        <f>SUM(D13:G13)</f>
        <v>-27</v>
      </c>
      <c r="J13" s="3">
        <f>H13+I13*0.01</f>
        <v>-0.27</v>
      </c>
      <c r="K13" s="3">
        <f>RANK(J13,$J$7:$J$42,0)</f>
        <v>17</v>
      </c>
      <c r="L13" s="3">
        <f>VLOOKUP(K13,Punkteverteilung!$A$2:$B$91,2,0)</f>
        <v>1</v>
      </c>
    </row>
    <row r="14" spans="1:12" ht="12.75">
      <c r="A14">
        <v>59</v>
      </c>
      <c r="B14">
        <v>8</v>
      </c>
      <c r="C14" t="str">
        <f>VLOOKUP(A14,Teilnehmer!$A$4:$B$99,2,1)</f>
        <v>Dave</v>
      </c>
      <c r="D14" s="3">
        <f>VLOOKUP(B14,D$27:E$50,2,0)</f>
        <v>-7</v>
      </c>
      <c r="E14" s="3">
        <f>VLOOKUP($B14,$D$54:$E$77,2,0)</f>
        <v>2</v>
      </c>
      <c r="F14" s="3">
        <f>VLOOKUP($B14,$D$81:$E$104,2,0)</f>
        <v>3</v>
      </c>
      <c r="H14" s="3">
        <f>COUNTIF(D14:G14,"&gt;0")</f>
        <v>2</v>
      </c>
      <c r="I14" s="3">
        <f>SUM(D14:G14)</f>
        <v>-2</v>
      </c>
      <c r="J14" s="3">
        <f>H14+I14*0.01</f>
        <v>1.98</v>
      </c>
      <c r="K14" s="3">
        <f>RANK(J14,$J$7:$J$42,0)</f>
        <v>8</v>
      </c>
      <c r="L14" s="3">
        <f>VLOOKUP(K14,Punkteverteilung!$A$2:$B$91,2,0)</f>
        <v>1</v>
      </c>
    </row>
    <row r="15" spans="1:12" ht="12.75">
      <c r="A15">
        <v>33</v>
      </c>
      <c r="B15">
        <v>9</v>
      </c>
      <c r="C15" t="str">
        <f>VLOOKUP(A15,Teilnehmer!$A$4:$B$99,2,1)</f>
        <v>Leo</v>
      </c>
      <c r="D15" s="3">
        <f>VLOOKUP(B15,D$27:E$50,2,0)</f>
        <v>-6</v>
      </c>
      <c r="E15" s="3">
        <f>VLOOKUP($B15,$D$54:$E$77,2,0)</f>
        <v>-4</v>
      </c>
      <c r="F15" s="3">
        <f>VLOOKUP($B15,$D$81:$E$104,2,0)</f>
        <v>-1</v>
      </c>
      <c r="H15" s="3">
        <f>COUNTIF(D15:G15,"&gt;0")</f>
        <v>0</v>
      </c>
      <c r="I15" s="3">
        <f>SUM(D15:G15)</f>
        <v>-11</v>
      </c>
      <c r="J15" s="3">
        <f>H15+I15*0.01</f>
        <v>-0.11</v>
      </c>
      <c r="K15" s="3">
        <f>RANK(J15,$J$7:$J$42,0)</f>
        <v>14</v>
      </c>
      <c r="L15" s="3">
        <f>VLOOKUP(K15,Punkteverteilung!$A$2:$B$91,2,0)</f>
        <v>1</v>
      </c>
    </row>
    <row r="16" spans="1:12" ht="12.75">
      <c r="A16">
        <v>9</v>
      </c>
      <c r="B16">
        <v>10</v>
      </c>
      <c r="C16" t="str">
        <f>VLOOKUP(A16,Teilnehmer!$A$4:$B$99,2,1)</f>
        <v>Christina</v>
      </c>
      <c r="D16" s="3">
        <f>VLOOKUP(B16,D$27:E$50,2,0)</f>
        <v>-6</v>
      </c>
      <c r="E16" s="3">
        <f>VLOOKUP($B16,$D$54:$E$77,2,0)</f>
        <v>-8</v>
      </c>
      <c r="F16" s="3">
        <f>VLOOKUP($B16,$D$81:$E$104,2,0)</f>
        <v>-3</v>
      </c>
      <c r="H16" s="3">
        <f>COUNTIF(D16:G16,"&gt;0")</f>
        <v>0</v>
      </c>
      <c r="I16" s="3">
        <f>SUM(D16:G16)</f>
        <v>-17</v>
      </c>
      <c r="J16" s="3">
        <f>H16+I16*0.01</f>
        <v>-0.17</v>
      </c>
      <c r="K16" s="3">
        <f>RANK(J16,$J$7:$J$42,0)</f>
        <v>15</v>
      </c>
      <c r="L16" s="3">
        <f>VLOOKUP(K16,Punkteverteilung!$A$2:$B$91,2,0)</f>
        <v>1</v>
      </c>
    </row>
    <row r="17" spans="1:12" ht="12.75">
      <c r="A17">
        <v>35</v>
      </c>
      <c r="B17">
        <v>11</v>
      </c>
      <c r="C17" t="str">
        <f>VLOOKUP(A17,Teilnehmer!$A$4:$B$99,2,1)</f>
        <v>Lisa</v>
      </c>
      <c r="D17" s="3">
        <f>VLOOKUP(B17,D$27:E$50,2,0)</f>
        <v>-7</v>
      </c>
      <c r="E17" s="3">
        <f>VLOOKUP($B17,$D$54:$E$77,2,0)</f>
        <v>8</v>
      </c>
      <c r="F17" s="3">
        <f>VLOOKUP($B17,$D$81:$E$104,2,0)</f>
        <v>-1</v>
      </c>
      <c r="H17" s="3">
        <f>COUNTIF(D17:G17,"&gt;0")</f>
        <v>1</v>
      </c>
      <c r="I17" s="3">
        <f>SUM(D17:G17)</f>
        <v>0</v>
      </c>
      <c r="J17" s="3">
        <f>H17+I17*0.01</f>
        <v>1</v>
      </c>
      <c r="K17" s="3">
        <f>RANK(J17,$J$7:$J$42,0)</f>
        <v>10</v>
      </c>
      <c r="L17" s="3">
        <f>VLOOKUP(K17,Punkteverteilung!$A$2:$B$91,2,0)</f>
        <v>1</v>
      </c>
    </row>
    <row r="18" spans="1:12" ht="12.75">
      <c r="A18">
        <v>1</v>
      </c>
      <c r="B18">
        <v>12</v>
      </c>
      <c r="C18" t="str">
        <f>VLOOKUP(A18,Teilnehmer!$A$4:$B$99,2,1)</f>
        <v>Achim</v>
      </c>
      <c r="D18" s="3">
        <f>VLOOKUP(B18,D$27:E$50,2,0)</f>
        <v>-8</v>
      </c>
      <c r="E18" s="3">
        <f>VLOOKUP($B18,$D$54:$E$77,2,0)</f>
        <v>-4</v>
      </c>
      <c r="F18" s="3">
        <f>VLOOKUP($B18,$D$81:$E$104,2,0)</f>
        <v>13</v>
      </c>
      <c r="H18" s="3">
        <f>COUNTIF(D18:G18,"&gt;0")</f>
        <v>1</v>
      </c>
      <c r="I18" s="3">
        <f>SUM(D18:G18)</f>
        <v>1</v>
      </c>
      <c r="J18" s="3">
        <f>H18+I18*0.01</f>
        <v>1.01</v>
      </c>
      <c r="K18" s="3">
        <f>RANK(J18,$J$7:$J$42,0)</f>
        <v>9</v>
      </c>
      <c r="L18" s="3">
        <f>VLOOKUP(K18,Punkteverteilung!$A$2:$B$91,2,0)</f>
        <v>1</v>
      </c>
    </row>
    <row r="19" spans="1:12" ht="12.75">
      <c r="A19">
        <v>57</v>
      </c>
      <c r="B19">
        <v>13</v>
      </c>
      <c r="C19" t="str">
        <f>VLOOKUP(A19,Teilnehmer!$A$4:$B$99,2,1)</f>
        <v>Anne</v>
      </c>
      <c r="D19" s="3">
        <f>VLOOKUP(B19,D$27:E$50,2,0)</f>
        <v>7</v>
      </c>
      <c r="E19" s="3">
        <f>VLOOKUP($B19,$D$54:$E$77,2,0)</f>
        <v>-4</v>
      </c>
      <c r="F19" s="3">
        <f>VLOOKUP($B19,$D$81:$E$104,2,0)</f>
        <v>-13</v>
      </c>
      <c r="H19" s="3">
        <f>COUNTIF(D19:G19,"&gt;0")</f>
        <v>1</v>
      </c>
      <c r="I19" s="3">
        <f>SUM(D19:G19)</f>
        <v>-10</v>
      </c>
      <c r="J19" s="3">
        <f>H19+I19*0.01</f>
        <v>0.9</v>
      </c>
      <c r="K19" s="3">
        <f>RANK(J19,$J$7:$J$42,0)</f>
        <v>13</v>
      </c>
      <c r="L19" s="3">
        <f>VLOOKUP(K19,Punkteverteilung!$A$2:$B$91,2,0)</f>
        <v>1</v>
      </c>
    </row>
    <row r="20" spans="1:12" ht="12.75">
      <c r="A20">
        <v>36</v>
      </c>
      <c r="B20">
        <v>14</v>
      </c>
      <c r="C20" t="str">
        <f>VLOOKUP(A20,Teilnehmer!$A$4:$B$99,2,1)</f>
        <v>Manfred</v>
      </c>
      <c r="D20" s="3">
        <f>VLOOKUP(B20,D$27:E$50,2,0)</f>
        <v>8</v>
      </c>
      <c r="E20" s="3">
        <f>VLOOKUP($B20,$D$54:$E$77,2,0)</f>
        <v>7</v>
      </c>
      <c r="F20" s="3">
        <f>VLOOKUP($B20,$D$81:$E$104,2,0)</f>
        <v>3</v>
      </c>
      <c r="H20" s="3">
        <f>COUNTIF(D20:G20,"&gt;0")</f>
        <v>3</v>
      </c>
      <c r="I20" s="3">
        <f>SUM(D20:G20)</f>
        <v>18</v>
      </c>
      <c r="J20" s="3">
        <f>H20+I20*0.01</f>
        <v>3.18</v>
      </c>
      <c r="K20" s="3">
        <f>RANK(J20,$J$7:$J$42,0)</f>
        <v>2</v>
      </c>
      <c r="L20" s="3">
        <f>VLOOKUP(K20,Punkteverteilung!$A$2:$B$91,2,0)</f>
        <v>7</v>
      </c>
    </row>
    <row r="21" spans="1:12" ht="12.75">
      <c r="A21">
        <v>53</v>
      </c>
      <c r="B21">
        <v>15</v>
      </c>
      <c r="C21" t="str">
        <f>VLOOKUP(A21,Teilnehmer!$A$4:$B$99,2,1)</f>
        <v>Ulrich</v>
      </c>
      <c r="D21" s="3">
        <f>VLOOKUP(B21,D$27:E$50,2,0)</f>
        <v>-8</v>
      </c>
      <c r="E21" s="3">
        <f>VLOOKUP($B21,$D$54:$E$77,2,0)</f>
        <v>4</v>
      </c>
      <c r="F21" s="3">
        <f>VLOOKUP($B21,$D$81:$E$104,2,0)</f>
        <v>11</v>
      </c>
      <c r="H21" s="3">
        <f>COUNTIF(D21:G21,"&gt;0")</f>
        <v>2</v>
      </c>
      <c r="I21" s="3">
        <f>SUM(D21:G21)</f>
        <v>7</v>
      </c>
      <c r="J21" s="3">
        <f>H21+I21*0.01</f>
        <v>2.07</v>
      </c>
      <c r="K21" s="3">
        <f>RANK(J21,$J$7:$J$42,0)</f>
        <v>6</v>
      </c>
      <c r="L21" s="3">
        <f>VLOOKUP(K21,Punkteverteilung!$A$2:$B$91,2,0)</f>
        <v>2</v>
      </c>
    </row>
    <row r="22" spans="1:12" ht="12.75">
      <c r="A22">
        <v>7</v>
      </c>
      <c r="B22">
        <v>16</v>
      </c>
      <c r="C22" t="str">
        <f>VLOOKUP(A22,Teilnehmer!$A$4:$B$99,2,1)</f>
        <v>Barbara</v>
      </c>
      <c r="D22" s="3">
        <f>VLOOKUP(B22,D$27:E$50,2,0)</f>
        <v>6</v>
      </c>
      <c r="E22" s="3">
        <f>VLOOKUP($B22,$D$54:$E$77,2,0)</f>
        <v>-2</v>
      </c>
      <c r="F22" s="3">
        <f>VLOOKUP($B22,$D$81:$E$104,2,0)</f>
        <v>-11</v>
      </c>
      <c r="H22" s="3">
        <f>COUNTIF(D22:G22,"&gt;0")</f>
        <v>1</v>
      </c>
      <c r="I22" s="3">
        <f>SUM(D22:G22)</f>
        <v>-7</v>
      </c>
      <c r="J22" s="3">
        <f>H22+I22*0.01</f>
        <v>0.9299999999999999</v>
      </c>
      <c r="K22" s="3">
        <f>RANK(J22,$J$7:$J$42,0)</f>
        <v>12</v>
      </c>
      <c r="L22" s="3">
        <f>VLOOKUP(K22,Punkteverteilung!$A$2:$B$91,2,0)</f>
        <v>1</v>
      </c>
    </row>
    <row r="23" spans="1:12" ht="12.75">
      <c r="A23">
        <v>23</v>
      </c>
      <c r="B23">
        <v>17</v>
      </c>
      <c r="C23" t="str">
        <f>VLOOKUP(A23,Teilnehmer!$A$4:$B$99,2,1)</f>
        <v>Heiko</v>
      </c>
      <c r="D23" s="3">
        <f>VLOOKUP(B23,D$27:E$50,2,0)</f>
        <v>8</v>
      </c>
      <c r="E23" s="3">
        <f>VLOOKUP($B23,$D$54:$E$77,2,0)</f>
        <v>-8</v>
      </c>
      <c r="F23" s="3">
        <f>VLOOKUP($B23,$D$81:$E$104,2,0)</f>
        <v>1</v>
      </c>
      <c r="H23" s="3">
        <f>COUNTIF(D23:G23,"&gt;0")</f>
        <v>2</v>
      </c>
      <c r="I23" s="3">
        <f>SUM(D23:G23)</f>
        <v>1</v>
      </c>
      <c r="J23" s="3">
        <f>H23+I23*0.01</f>
        <v>2.01</v>
      </c>
      <c r="K23" s="3">
        <f>RANK(J23,$J$7:$J$42,0)</f>
        <v>7</v>
      </c>
      <c r="L23" s="3">
        <f>VLOOKUP(K23,Punkteverteilung!$A$2:$B$91,2,0)</f>
        <v>1</v>
      </c>
    </row>
    <row r="26" spans="2:6" ht="12.75">
      <c r="B26" s="8" t="s">
        <v>93</v>
      </c>
      <c r="C26" s="8"/>
      <c r="D26" s="8"/>
      <c r="E26" s="8"/>
      <c r="F26" s="8"/>
    </row>
    <row r="27" spans="1:6" ht="12.75">
      <c r="A27" s="9">
        <v>1</v>
      </c>
      <c r="B27" s="10" t="s">
        <v>100</v>
      </c>
      <c r="C27" s="10" t="str">
        <f>VLOOKUP(D27,$B$7:$C$38,2,1)</f>
        <v>Heiko</v>
      </c>
      <c r="D27" s="11">
        <v>17</v>
      </c>
      <c r="E27" s="12">
        <f>F27-F30</f>
        <v>8</v>
      </c>
      <c r="F27" s="13">
        <v>13</v>
      </c>
    </row>
    <row r="28" spans="1:6" ht="12.75">
      <c r="A28" s="9"/>
      <c r="B28" s="10"/>
      <c r="C28" s="10" t="str">
        <f>VLOOKUP(D28,$B$7:$C$38,2,1)</f>
        <v>Michele</v>
      </c>
      <c r="D28" s="11">
        <v>4</v>
      </c>
      <c r="E28" s="12">
        <f>F27-F30</f>
        <v>8</v>
      </c>
      <c r="F28" s="13"/>
    </row>
    <row r="29" spans="1:6" ht="12.75">
      <c r="A29" s="9"/>
      <c r="B29" s="10"/>
      <c r="C29" s="10" t="e">
        <f>VLOOKUP(D29,$B$7:$C$38,2,1)</f>
        <v>#N/A</v>
      </c>
      <c r="D29" s="11"/>
      <c r="E29" s="12">
        <f>F27-F30</f>
        <v>8</v>
      </c>
      <c r="F29" s="13"/>
    </row>
    <row r="30" spans="1:6" ht="12.75">
      <c r="A30" s="9"/>
      <c r="B30" s="14" t="s">
        <v>101</v>
      </c>
      <c r="C30" s="14" t="str">
        <f>VLOOKUP(D30,$B$7:$C$38,2,1)</f>
        <v>Thomas</v>
      </c>
      <c r="D30" s="15">
        <v>5</v>
      </c>
      <c r="E30" s="16">
        <f>F30-F27</f>
        <v>-8</v>
      </c>
      <c r="F30" s="17">
        <v>5</v>
      </c>
    </row>
    <row r="31" spans="1:6" ht="12.75">
      <c r="A31" s="9"/>
      <c r="B31" s="14"/>
      <c r="C31" s="14" t="str">
        <f>VLOOKUP(D31,$B$7:$C$38,2,1)</f>
        <v>Daniel</v>
      </c>
      <c r="D31" s="15">
        <v>3</v>
      </c>
      <c r="E31" s="16">
        <f>F30-F27</f>
        <v>-8</v>
      </c>
      <c r="F31" s="17"/>
    </row>
    <row r="32" spans="1:6" ht="12.75">
      <c r="A32" s="9"/>
      <c r="B32" s="14"/>
      <c r="C32" s="14" t="e">
        <f>VLOOKUP(D32,$B$7:$C$38,2,1)</f>
        <v>#N/A</v>
      </c>
      <c r="D32" s="15"/>
      <c r="E32" s="16">
        <f>F30-F27</f>
        <v>-8</v>
      </c>
      <c r="F32" s="17"/>
    </row>
    <row r="33" spans="1:6" ht="12.75">
      <c r="A33" s="9">
        <v>2</v>
      </c>
      <c r="B33" s="10" t="s">
        <v>100</v>
      </c>
      <c r="C33" s="10" t="str">
        <f>VLOOKUP(D33,$B$7:$C$38,2,1)</f>
        <v>Achim</v>
      </c>
      <c r="D33" s="11">
        <v>12</v>
      </c>
      <c r="E33" s="12">
        <f>F33-F36</f>
        <v>-8</v>
      </c>
      <c r="F33" s="13">
        <v>5</v>
      </c>
    </row>
    <row r="34" spans="1:6" ht="12.75">
      <c r="A34" s="9"/>
      <c r="B34" s="10"/>
      <c r="C34" s="10" t="str">
        <f>VLOOKUP(D34,$B$7:$C$38,2,1)</f>
        <v>Ulrich</v>
      </c>
      <c r="D34" s="11">
        <v>15</v>
      </c>
      <c r="E34" s="12">
        <f>F33-F36</f>
        <v>-8</v>
      </c>
      <c r="F34" s="13"/>
    </row>
    <row r="35" spans="1:6" ht="12.75">
      <c r="A35" s="9"/>
      <c r="B35" s="10"/>
      <c r="C35" s="10" t="e">
        <f>VLOOKUP(D35,$B$7:$C$38,2,1)</f>
        <v>#N/A</v>
      </c>
      <c r="D35" s="11"/>
      <c r="E35" s="12">
        <f>F33-F36</f>
        <v>-8</v>
      </c>
      <c r="F35" s="13"/>
    </row>
    <row r="36" spans="1:6" ht="12.75">
      <c r="A36" s="9"/>
      <c r="B36" s="14" t="s">
        <v>101</v>
      </c>
      <c r="C36" s="14" t="str">
        <f>VLOOKUP(D36,$B$7:$C$38,2,1)</f>
        <v>Andreas</v>
      </c>
      <c r="D36" s="15">
        <v>1</v>
      </c>
      <c r="E36" s="16">
        <f>F36-F33</f>
        <v>8</v>
      </c>
      <c r="F36" s="17">
        <v>13</v>
      </c>
    </row>
    <row r="37" spans="1:6" ht="12.75">
      <c r="A37" s="9"/>
      <c r="B37" s="14"/>
      <c r="C37" s="14" t="str">
        <f>VLOOKUP(D37,$B$7:$C$38,2,1)</f>
        <v>Manfred</v>
      </c>
      <c r="D37" s="15">
        <v>14</v>
      </c>
      <c r="E37" s="16">
        <f>F36-F33</f>
        <v>8</v>
      </c>
      <c r="F37" s="17"/>
    </row>
    <row r="38" spans="1:6" ht="12.75">
      <c r="A38" s="9"/>
      <c r="B38" s="14"/>
      <c r="C38" s="14" t="e">
        <f>VLOOKUP(D38,$B$7:$C$38,2,1)</f>
        <v>#N/A</v>
      </c>
      <c r="D38" s="15"/>
      <c r="E38" s="16">
        <f>F36-F33</f>
        <v>8</v>
      </c>
      <c r="F38" s="17"/>
    </row>
    <row r="39" spans="1:6" ht="12.75">
      <c r="A39" s="9">
        <v>3</v>
      </c>
      <c r="B39" s="10" t="s">
        <v>100</v>
      </c>
      <c r="C39" s="10" t="str">
        <f>VLOOKUP(D39,$B$7:$C$38,2,1)</f>
        <v>Leo</v>
      </c>
      <c r="D39" s="11">
        <v>9</v>
      </c>
      <c r="E39" s="12">
        <f>F39-F42</f>
        <v>-6</v>
      </c>
      <c r="F39" s="13">
        <v>7</v>
      </c>
    </row>
    <row r="40" spans="1:6" ht="12.75">
      <c r="A40" s="9"/>
      <c r="B40" s="10"/>
      <c r="C40" s="10" t="str">
        <f>VLOOKUP(D40,$B$7:$C$38,2,1)</f>
        <v>Christina</v>
      </c>
      <c r="D40" s="11">
        <v>10</v>
      </c>
      <c r="E40" s="12">
        <f>F39-F42</f>
        <v>-6</v>
      </c>
      <c r="F40" s="13"/>
    </row>
    <row r="41" spans="1:6" ht="12.75">
      <c r="A41" s="9"/>
      <c r="B41" s="10"/>
      <c r="C41" s="10" t="e">
        <f>VLOOKUP(D41,$B$7:$C$38,2,1)</f>
        <v>#N/A</v>
      </c>
      <c r="D41" s="11"/>
      <c r="E41" s="12">
        <f>F39-F42</f>
        <v>-6</v>
      </c>
      <c r="F41" s="13"/>
    </row>
    <row r="42" spans="1:6" ht="12.75">
      <c r="A42" s="9"/>
      <c r="B42" s="14" t="s">
        <v>101</v>
      </c>
      <c r="C42" s="14" t="str">
        <f>VLOOKUP(D42,$B$7:$C$38,2,1)</f>
        <v>Willi</v>
      </c>
      <c r="D42" s="15">
        <v>2</v>
      </c>
      <c r="E42" s="16">
        <f>F42-F39</f>
        <v>6</v>
      </c>
      <c r="F42" s="17">
        <v>13</v>
      </c>
    </row>
    <row r="43" spans="1:6" ht="12.75">
      <c r="A43" s="9"/>
      <c r="B43" s="14"/>
      <c r="C43" s="14" t="str">
        <f>VLOOKUP(D43,$B$7:$C$38,2,1)</f>
        <v>Barbara</v>
      </c>
      <c r="D43" s="15">
        <v>16</v>
      </c>
      <c r="E43" s="16">
        <f>F42-F39</f>
        <v>6</v>
      </c>
      <c r="F43" s="17"/>
    </row>
    <row r="44" spans="1:6" ht="12.75">
      <c r="A44" s="9"/>
      <c r="B44" s="14"/>
      <c r="C44" s="14" t="e">
        <f>VLOOKUP(D44,$B$7:$C$38,2,1)</f>
        <v>#N/A</v>
      </c>
      <c r="D44" s="15"/>
      <c r="E44" s="16">
        <f>F42-F39</f>
        <v>6</v>
      </c>
      <c r="F44" s="17"/>
    </row>
    <row r="45" spans="1:6" ht="12.75">
      <c r="A45" s="9">
        <v>4</v>
      </c>
      <c r="B45" s="10" t="s">
        <v>100</v>
      </c>
      <c r="C45" s="10" t="str">
        <f>VLOOKUP(D45,$B$7:$C$38,2,1)</f>
        <v>Dieter (Neulußheim)</v>
      </c>
      <c r="D45" s="11">
        <v>6</v>
      </c>
      <c r="E45" s="12">
        <f>F45-F48</f>
        <v>7</v>
      </c>
      <c r="F45" s="13">
        <v>13</v>
      </c>
    </row>
    <row r="46" spans="1:6" ht="12.75">
      <c r="A46" s="9"/>
      <c r="B46" s="10"/>
      <c r="C46" s="10" t="str">
        <f>VLOOKUP(D46,$B$7:$C$38,2,1)</f>
        <v>Anne</v>
      </c>
      <c r="D46" s="11">
        <v>13</v>
      </c>
      <c r="E46" s="12">
        <f>F45-F48</f>
        <v>7</v>
      </c>
      <c r="F46" s="13"/>
    </row>
    <row r="47" spans="1:6" ht="12.75">
      <c r="A47" s="9"/>
      <c r="B47" s="10"/>
      <c r="C47" s="10" t="e">
        <f>VLOOKUP(D47,$B$7:$C$38,2,1)</f>
        <v>#N/A</v>
      </c>
      <c r="D47" s="11"/>
      <c r="E47" s="12">
        <f>F45-F48</f>
        <v>7</v>
      </c>
      <c r="F47" s="13"/>
    </row>
    <row r="48" spans="1:6" ht="12.75">
      <c r="A48" s="9"/>
      <c r="B48" s="14" t="s">
        <v>101</v>
      </c>
      <c r="C48" s="14" t="str">
        <f>VLOOKUP(D48,$B$7:$C$38,2,1)</f>
        <v>Dieter Staniewski</v>
      </c>
      <c r="D48" s="15">
        <v>7</v>
      </c>
      <c r="E48" s="16">
        <f>F48-F45</f>
        <v>-7</v>
      </c>
      <c r="F48" s="17">
        <v>6</v>
      </c>
    </row>
    <row r="49" spans="1:6" ht="12.75">
      <c r="A49" s="9"/>
      <c r="B49" s="14"/>
      <c r="C49" s="14" t="str">
        <f>VLOOKUP(D49,$B$7:$C$38,2,1)</f>
        <v>Dave</v>
      </c>
      <c r="D49" s="15">
        <v>8</v>
      </c>
      <c r="E49" s="16">
        <f>F48-F45</f>
        <v>-7</v>
      </c>
      <c r="F49" s="17"/>
    </row>
    <row r="50" spans="1:6" ht="12.75">
      <c r="A50" s="9"/>
      <c r="B50" s="14"/>
      <c r="C50" s="14" t="str">
        <f>VLOOKUP(D50,$B$7:$C$38,2,1)</f>
        <v>Lisa</v>
      </c>
      <c r="D50" s="15">
        <v>11</v>
      </c>
      <c r="E50" s="16">
        <f>F48-F45</f>
        <v>-7</v>
      </c>
      <c r="F50" s="17"/>
    </row>
    <row r="53" spans="2:6" ht="12.75">
      <c r="B53" s="8" t="s">
        <v>94</v>
      </c>
      <c r="C53" s="8"/>
      <c r="D53" s="8"/>
      <c r="E53" s="8"/>
      <c r="F53" s="8"/>
    </row>
    <row r="54" spans="1:6" ht="12.75">
      <c r="A54" s="9">
        <v>1</v>
      </c>
      <c r="B54" s="10" t="s">
        <v>100</v>
      </c>
      <c r="C54" s="10" t="str">
        <f>VLOOKUP(D54,$B$7:$C$38,2,1)</f>
        <v>Daniel</v>
      </c>
      <c r="D54" s="11">
        <v>3</v>
      </c>
      <c r="E54" s="12">
        <f>F54-F57</f>
        <v>7</v>
      </c>
      <c r="F54" s="13">
        <v>13</v>
      </c>
    </row>
    <row r="55" spans="1:6" ht="12.75">
      <c r="A55" s="9"/>
      <c r="B55" s="10"/>
      <c r="C55" s="10" t="str">
        <f>VLOOKUP(D55,$B$7:$C$38,2,1)</f>
        <v>Manfred</v>
      </c>
      <c r="D55" s="11">
        <v>14</v>
      </c>
      <c r="E55" s="12">
        <f>F54-F57</f>
        <v>7</v>
      </c>
      <c r="F55" s="13"/>
    </row>
    <row r="56" spans="1:6" ht="12.75">
      <c r="A56" s="9"/>
      <c r="B56" s="10"/>
      <c r="C56" s="10" t="e">
        <f>VLOOKUP(D56,$B$7:$C$38,2,1)</f>
        <v>#N/A</v>
      </c>
      <c r="D56" s="11"/>
      <c r="E56" s="12">
        <f>F54-F57</f>
        <v>7</v>
      </c>
      <c r="F56" s="13"/>
    </row>
    <row r="57" spans="1:6" ht="12.75">
      <c r="A57" s="9"/>
      <c r="B57" s="14" t="s">
        <v>101</v>
      </c>
      <c r="C57" s="14" t="str">
        <f>VLOOKUP(D57,$B$7:$C$38,2,1)</f>
        <v>Dieter Staniewski</v>
      </c>
      <c r="D57" s="15">
        <v>7</v>
      </c>
      <c r="E57" s="16">
        <f>F57-F54</f>
        <v>-7</v>
      </c>
      <c r="F57" s="17">
        <v>6</v>
      </c>
    </row>
    <row r="58" spans="1:6" ht="12.75">
      <c r="A58" s="9"/>
      <c r="B58" s="14"/>
      <c r="C58" s="14" t="str">
        <f>VLOOKUP(D58,$B$7:$C$38,2,1)</f>
        <v>Thomas</v>
      </c>
      <c r="D58" s="15">
        <v>5</v>
      </c>
      <c r="E58" s="16">
        <f>F57-F54</f>
        <v>-7</v>
      </c>
      <c r="F58" s="17"/>
    </row>
    <row r="59" spans="1:6" ht="12.75">
      <c r="A59" s="9"/>
      <c r="B59" s="14"/>
      <c r="C59" s="14" t="e">
        <f>VLOOKUP(D59,$B$7:$C$38,2,1)</f>
        <v>#N/A</v>
      </c>
      <c r="D59" s="15"/>
      <c r="E59" s="16">
        <f>F57-F54</f>
        <v>-7</v>
      </c>
      <c r="F59" s="17"/>
    </row>
    <row r="60" spans="1:6" ht="12.75">
      <c r="A60" s="9">
        <v>2</v>
      </c>
      <c r="B60" s="10" t="s">
        <v>100</v>
      </c>
      <c r="C60" s="10" t="str">
        <f>VLOOKUP(D60,$B$7:$C$38,2,1)</f>
        <v>Andreas</v>
      </c>
      <c r="D60" s="11">
        <v>1</v>
      </c>
      <c r="E60" s="12">
        <f>F60-F63</f>
        <v>-2</v>
      </c>
      <c r="F60" s="13">
        <v>11</v>
      </c>
    </row>
    <row r="61" spans="1:6" ht="12.75">
      <c r="A61" s="9"/>
      <c r="B61" s="10"/>
      <c r="C61" s="10" t="str">
        <f>VLOOKUP(D61,$B$7:$C$38,2,1)</f>
        <v>Barbara</v>
      </c>
      <c r="D61" s="11">
        <v>16</v>
      </c>
      <c r="E61" s="12">
        <f>F60-F63</f>
        <v>-2</v>
      </c>
      <c r="F61" s="13"/>
    </row>
    <row r="62" spans="1:6" ht="12.75">
      <c r="A62" s="9"/>
      <c r="B62" s="10"/>
      <c r="C62" s="10" t="e">
        <f>VLOOKUP(D62,$B$7:$C$38,2,1)</f>
        <v>#N/A</v>
      </c>
      <c r="D62" s="11"/>
      <c r="E62" s="12">
        <f>F60-F63</f>
        <v>-2</v>
      </c>
      <c r="F62" s="13"/>
    </row>
    <row r="63" spans="1:6" ht="12.75">
      <c r="A63" s="9"/>
      <c r="B63" s="14" t="s">
        <v>101</v>
      </c>
      <c r="C63" s="14" t="str">
        <f>VLOOKUP(D63,$B$7:$C$38,2,1)</f>
        <v>Dave</v>
      </c>
      <c r="D63" s="15">
        <v>8</v>
      </c>
      <c r="E63" s="16">
        <f>F63-F60</f>
        <v>2</v>
      </c>
      <c r="F63" s="17">
        <v>13</v>
      </c>
    </row>
    <row r="64" spans="1:6" ht="12.75">
      <c r="A64" s="9"/>
      <c r="B64" s="14"/>
      <c r="C64" s="14" t="str">
        <f>VLOOKUP(D64,$B$7:$C$38,2,1)</f>
        <v>Dieter (Neulußheim)</v>
      </c>
      <c r="D64" s="15">
        <v>6</v>
      </c>
      <c r="E64" s="16">
        <f>F63-F60</f>
        <v>2</v>
      </c>
      <c r="F64" s="17"/>
    </row>
    <row r="65" spans="1:6" ht="12.75">
      <c r="A65" s="9"/>
      <c r="B65" s="14"/>
      <c r="C65" s="14" t="e">
        <f>VLOOKUP(D65,$B$7:$C$38,2,1)</f>
        <v>#N/A</v>
      </c>
      <c r="D65" s="15"/>
      <c r="E65" s="16">
        <f>F63-F60</f>
        <v>2</v>
      </c>
      <c r="F65" s="17"/>
    </row>
    <row r="66" spans="1:6" ht="12.75">
      <c r="A66" s="9">
        <v>3</v>
      </c>
      <c r="B66" s="10" t="s">
        <v>100</v>
      </c>
      <c r="C66" s="10" t="str">
        <f>VLOOKUP(D66,$B$7:$C$38,2,1)</f>
        <v>Lisa</v>
      </c>
      <c r="D66" s="11">
        <v>11</v>
      </c>
      <c r="E66" s="12">
        <f>F66-F69</f>
        <v>8</v>
      </c>
      <c r="F66" s="13">
        <v>13</v>
      </c>
    </row>
    <row r="67" spans="1:6" ht="12.75">
      <c r="A67" s="9"/>
      <c r="B67" s="10"/>
      <c r="C67" s="10" t="str">
        <f>VLOOKUP(D67,$B$7:$C$38,2,1)</f>
        <v>Michele</v>
      </c>
      <c r="D67" s="11">
        <v>4</v>
      </c>
      <c r="E67" s="12">
        <f>F66-F69</f>
        <v>8</v>
      </c>
      <c r="F67" s="13"/>
    </row>
    <row r="68" spans="1:6" ht="12.75">
      <c r="A68" s="9"/>
      <c r="B68" s="10"/>
      <c r="C68" s="10" t="e">
        <f>VLOOKUP(D68,$B$7:$C$38,2,1)</f>
        <v>#N/A</v>
      </c>
      <c r="D68" s="11"/>
      <c r="E68" s="12">
        <f>F66-F69</f>
        <v>8</v>
      </c>
      <c r="F68" s="13"/>
    </row>
    <row r="69" spans="1:6" ht="12.75">
      <c r="A69" s="9"/>
      <c r="B69" s="14" t="s">
        <v>101</v>
      </c>
      <c r="C69" s="14" t="str">
        <f>VLOOKUP(D69,$B$7:$C$38,2,1)</f>
        <v>Heiko</v>
      </c>
      <c r="D69" s="15">
        <v>17</v>
      </c>
      <c r="E69" s="16">
        <f>F69-F66</f>
        <v>-8</v>
      </c>
      <c r="F69" s="17">
        <v>5</v>
      </c>
    </row>
    <row r="70" spans="1:6" ht="12.75">
      <c r="A70" s="9"/>
      <c r="B70" s="14"/>
      <c r="C70" s="14" t="str">
        <f>VLOOKUP(D70,$B$7:$C$38,2,1)</f>
        <v>Christina</v>
      </c>
      <c r="D70" s="15">
        <v>10</v>
      </c>
      <c r="E70" s="16">
        <f>F69-F66</f>
        <v>-8</v>
      </c>
      <c r="F70" s="17"/>
    </row>
    <row r="71" spans="1:6" ht="12.75">
      <c r="A71" s="9"/>
      <c r="B71" s="14"/>
      <c r="C71" s="14" t="e">
        <f>VLOOKUP(D71,$B$7:$C$38,2,1)</f>
        <v>#N/A</v>
      </c>
      <c r="D71" s="15"/>
      <c r="E71" s="16">
        <f>F69-F66</f>
        <v>-8</v>
      </c>
      <c r="F71" s="17"/>
    </row>
    <row r="72" spans="1:6" ht="12.75">
      <c r="A72" s="9">
        <v>4</v>
      </c>
      <c r="B72" s="10" t="s">
        <v>100</v>
      </c>
      <c r="C72" s="10" t="str">
        <f>VLOOKUP(D72,$B$7:$C$38,2,1)</f>
        <v>Willi</v>
      </c>
      <c r="D72" s="11">
        <v>2</v>
      </c>
      <c r="E72" s="12">
        <f>F72-F75</f>
        <v>4</v>
      </c>
      <c r="F72" s="13">
        <v>13</v>
      </c>
    </row>
    <row r="73" spans="1:6" ht="12.75">
      <c r="A73" s="9"/>
      <c r="B73" s="10"/>
      <c r="C73" s="10" t="str">
        <f>VLOOKUP(D73,$B$7:$C$38,2,1)</f>
        <v>Ulrich</v>
      </c>
      <c r="D73" s="11">
        <v>15</v>
      </c>
      <c r="E73" s="12">
        <f>F72-F75</f>
        <v>4</v>
      </c>
      <c r="F73" s="13"/>
    </row>
    <row r="74" spans="1:6" ht="12.75">
      <c r="A74" s="9"/>
      <c r="B74" s="10"/>
      <c r="C74" s="10" t="e">
        <f>VLOOKUP(D74,$B$7:$C$38,2,1)</f>
        <v>#N/A</v>
      </c>
      <c r="D74" s="11"/>
      <c r="E74" s="12">
        <f>F72-F75</f>
        <v>4</v>
      </c>
      <c r="F74" s="13"/>
    </row>
    <row r="75" spans="1:6" ht="12.75">
      <c r="A75" s="9"/>
      <c r="B75" s="14" t="s">
        <v>101</v>
      </c>
      <c r="C75" s="14" t="str">
        <f>VLOOKUP(D75,$B$7:$C$38,2,1)</f>
        <v>Achim</v>
      </c>
      <c r="D75" s="15">
        <v>12</v>
      </c>
      <c r="E75" s="16">
        <f>F75-F72</f>
        <v>-4</v>
      </c>
      <c r="F75" s="17">
        <v>9</v>
      </c>
    </row>
    <row r="76" spans="1:6" ht="12.75">
      <c r="A76" s="9"/>
      <c r="B76" s="14"/>
      <c r="C76" s="14" t="str">
        <f>VLOOKUP(D76,$B$7:$C$38,2,1)</f>
        <v>Leo</v>
      </c>
      <c r="D76" s="15">
        <v>9</v>
      </c>
      <c r="E76" s="16">
        <f>F75-F72</f>
        <v>-4</v>
      </c>
      <c r="F76" s="17"/>
    </row>
    <row r="77" spans="1:6" ht="12.75">
      <c r="A77" s="9"/>
      <c r="B77" s="14"/>
      <c r="C77" s="14" t="str">
        <f>VLOOKUP(D77,$B$7:$C$38,2,1)</f>
        <v>Anne</v>
      </c>
      <c r="D77" s="15">
        <v>13</v>
      </c>
      <c r="E77" s="16">
        <f>F75-F72</f>
        <v>-4</v>
      </c>
      <c r="F77" s="17"/>
    </row>
    <row r="80" spans="2:6" ht="12.75">
      <c r="B80" s="8" t="s">
        <v>95</v>
      </c>
      <c r="C80" s="8"/>
      <c r="D80" s="8"/>
      <c r="E80" s="8"/>
      <c r="F80" s="8"/>
    </row>
    <row r="81" spans="1:6" ht="12.75">
      <c r="A81" s="9">
        <v>1</v>
      </c>
      <c r="B81" s="10" t="s">
        <v>100</v>
      </c>
      <c r="C81" s="10" t="str">
        <f>VLOOKUP(D81,$B$7:$C$38,2,1)</f>
        <v>Daniel</v>
      </c>
      <c r="D81" s="11">
        <v>3</v>
      </c>
      <c r="E81" s="12">
        <f>F81-F84</f>
        <v>-3</v>
      </c>
      <c r="F81" s="13">
        <v>10</v>
      </c>
    </row>
    <row r="82" spans="1:6" ht="12.75">
      <c r="A82" s="9"/>
      <c r="B82" s="10"/>
      <c r="C82" s="10" t="str">
        <f>VLOOKUP(D82,$B$7:$C$38,2,1)</f>
        <v>Michele</v>
      </c>
      <c r="D82" s="11">
        <v>4</v>
      </c>
      <c r="E82" s="12">
        <f>F81-F84</f>
        <v>-3</v>
      </c>
      <c r="F82" s="13"/>
    </row>
    <row r="83" spans="1:6" ht="12.75">
      <c r="A83" s="9"/>
      <c r="B83" s="10"/>
      <c r="C83" s="10" t="str">
        <f>VLOOKUP(D83,$B$7:$C$38,2,1)</f>
        <v>Christina</v>
      </c>
      <c r="D83" s="11">
        <v>10</v>
      </c>
      <c r="E83" s="12">
        <f>F81-F84</f>
        <v>-3</v>
      </c>
      <c r="F83" s="13"/>
    </row>
    <row r="84" spans="1:6" ht="12.75">
      <c r="A84" s="9"/>
      <c r="B84" s="14" t="s">
        <v>101</v>
      </c>
      <c r="C84" s="14" t="str">
        <f>VLOOKUP(D84,$B$7:$C$38,2,1)</f>
        <v>Dave</v>
      </c>
      <c r="D84" s="15">
        <v>8</v>
      </c>
      <c r="E84" s="16">
        <f>F84-F81</f>
        <v>3</v>
      </c>
      <c r="F84" s="17">
        <v>13</v>
      </c>
    </row>
    <row r="85" spans="1:6" ht="12.75">
      <c r="A85" s="9"/>
      <c r="B85" s="14"/>
      <c r="C85" s="14" t="str">
        <f>VLOOKUP(D85,$B$7:$C$38,2,1)</f>
        <v>Manfred</v>
      </c>
      <c r="D85" s="15">
        <v>14</v>
      </c>
      <c r="E85" s="16">
        <f>F84-F81</f>
        <v>3</v>
      </c>
      <c r="F85" s="17"/>
    </row>
    <row r="86" spans="1:6" ht="12.75">
      <c r="A86" s="9"/>
      <c r="B86" s="14"/>
      <c r="C86" s="14" t="e">
        <f>VLOOKUP(D86,$B$7:$C$38,2,1)</f>
        <v>#N/A</v>
      </c>
      <c r="D86" s="15"/>
      <c r="E86" s="16">
        <f>F84-F81</f>
        <v>3</v>
      </c>
      <c r="F86" s="17"/>
    </row>
    <row r="87" spans="1:6" ht="12.75">
      <c r="A87" s="9">
        <v>2</v>
      </c>
      <c r="B87" s="10" t="s">
        <v>100</v>
      </c>
      <c r="C87" s="10" t="str">
        <f>VLOOKUP(D87,$B$7:$C$38,2,1)</f>
        <v>Thomas</v>
      </c>
      <c r="D87" s="11">
        <v>5</v>
      </c>
      <c r="E87" s="12">
        <f>F87-F90</f>
        <v>-11</v>
      </c>
      <c r="F87" s="13">
        <v>2</v>
      </c>
    </row>
    <row r="88" spans="1:6" ht="12.75">
      <c r="A88" s="9"/>
      <c r="B88" s="10"/>
      <c r="C88" s="10" t="str">
        <f>VLOOKUP(D88,$B$7:$C$38,2,1)</f>
        <v>Barbara</v>
      </c>
      <c r="D88" s="11">
        <v>16</v>
      </c>
      <c r="E88" s="12">
        <f>F87-F90</f>
        <v>-11</v>
      </c>
      <c r="F88" s="13"/>
    </row>
    <row r="89" spans="1:6" ht="12.75">
      <c r="A89" s="9"/>
      <c r="B89" s="10"/>
      <c r="C89" s="10" t="e">
        <f>VLOOKUP(D89,$B$7:$C$38,2,1)</f>
        <v>#N/A</v>
      </c>
      <c r="D89" s="11"/>
      <c r="E89" s="12">
        <f>F87-F90</f>
        <v>-11</v>
      </c>
      <c r="F89" s="13"/>
    </row>
    <row r="90" spans="1:6" ht="12.75">
      <c r="A90" s="9"/>
      <c r="B90" s="14" t="s">
        <v>101</v>
      </c>
      <c r="C90" s="14" t="str">
        <f>VLOOKUP(D90,$B$7:$C$38,2,1)</f>
        <v>Dieter (Neulußheim)</v>
      </c>
      <c r="D90" s="15">
        <v>6</v>
      </c>
      <c r="E90" s="16">
        <f>F90-F87</f>
        <v>11</v>
      </c>
      <c r="F90" s="17">
        <v>13</v>
      </c>
    </row>
    <row r="91" spans="1:6" ht="12.75">
      <c r="A91" s="9"/>
      <c r="B91" s="14"/>
      <c r="C91" s="14" t="str">
        <f>VLOOKUP(D91,$B$7:$C$38,2,1)</f>
        <v>Ulrich</v>
      </c>
      <c r="D91" s="15">
        <v>15</v>
      </c>
      <c r="E91" s="16">
        <f>F90-F87</f>
        <v>11</v>
      </c>
      <c r="F91" s="17"/>
    </row>
    <row r="92" spans="1:6" ht="12.75">
      <c r="A92" s="9"/>
      <c r="B92" s="14"/>
      <c r="C92" s="14" t="e">
        <f>VLOOKUP(D92,$B$7:$C$38,2,1)</f>
        <v>#N/A</v>
      </c>
      <c r="D92" s="15"/>
      <c r="E92" s="16">
        <f>F90-F87</f>
        <v>11</v>
      </c>
      <c r="F92" s="17"/>
    </row>
    <row r="93" spans="1:6" ht="12.75">
      <c r="A93" s="9">
        <v>3</v>
      </c>
      <c r="B93" s="10" t="s">
        <v>100</v>
      </c>
      <c r="C93" s="10" t="str">
        <f>VLOOKUP(D93,$B$7:$C$38,2,1)</f>
        <v>Dieter Staniewski</v>
      </c>
      <c r="D93" s="11">
        <v>7</v>
      </c>
      <c r="E93" s="12">
        <f>F93-F96</f>
        <v>-13</v>
      </c>
      <c r="F93" s="13">
        <v>0</v>
      </c>
    </row>
    <row r="94" spans="1:6" ht="12.75">
      <c r="A94" s="9"/>
      <c r="B94" s="10"/>
      <c r="C94" s="10" t="str">
        <f>VLOOKUP(D94,$B$7:$C$38,2,1)</f>
        <v>Anne</v>
      </c>
      <c r="D94" s="11">
        <v>13</v>
      </c>
      <c r="E94" s="12">
        <f>F93-F96</f>
        <v>-13</v>
      </c>
      <c r="F94" s="13"/>
    </row>
    <row r="95" spans="1:6" ht="12.75">
      <c r="A95" s="9"/>
      <c r="B95" s="10"/>
      <c r="C95" s="10" t="e">
        <f>VLOOKUP(D95,$B$7:$C$38,2,1)</f>
        <v>#N/A</v>
      </c>
      <c r="D95" s="11"/>
      <c r="E95" s="12">
        <f>F93-F96</f>
        <v>-13</v>
      </c>
      <c r="F95" s="13"/>
    </row>
    <row r="96" spans="1:6" ht="12.75">
      <c r="A96" s="9"/>
      <c r="B96" s="14" t="s">
        <v>101</v>
      </c>
      <c r="C96" s="14" t="str">
        <f>VLOOKUP(D96,$B$7:$C$38,2,1)</f>
        <v>Andreas</v>
      </c>
      <c r="D96" s="15">
        <v>1</v>
      </c>
      <c r="E96" s="16">
        <f>F96-F93</f>
        <v>13</v>
      </c>
      <c r="F96" s="17">
        <v>13</v>
      </c>
    </row>
    <row r="97" spans="1:6" ht="12.75">
      <c r="A97" s="9"/>
      <c r="B97" s="14"/>
      <c r="C97" s="14" t="str">
        <f>VLOOKUP(D97,$B$7:$C$38,2,1)</f>
        <v>Achim</v>
      </c>
      <c r="D97" s="15">
        <v>12</v>
      </c>
      <c r="E97" s="16">
        <f>F96-F93</f>
        <v>13</v>
      </c>
      <c r="F97" s="17"/>
    </row>
    <row r="98" spans="1:6" ht="12.75">
      <c r="A98" s="9"/>
      <c r="B98" s="14"/>
      <c r="C98" s="14" t="e">
        <f>VLOOKUP(D98,$B$7:$C$38,2,1)</f>
        <v>#N/A</v>
      </c>
      <c r="D98" s="15"/>
      <c r="E98" s="16">
        <f>F96-F93</f>
        <v>13</v>
      </c>
      <c r="F98" s="17"/>
    </row>
    <row r="99" spans="1:6" ht="12.75">
      <c r="A99" s="9">
        <v>4</v>
      </c>
      <c r="B99" s="10" t="s">
        <v>100</v>
      </c>
      <c r="C99" s="10" t="str">
        <f>VLOOKUP(D99,$B$7:$C$38,2,1)</f>
        <v>Leo</v>
      </c>
      <c r="D99" s="11">
        <v>9</v>
      </c>
      <c r="E99" s="12">
        <f>F99-F102</f>
        <v>-1</v>
      </c>
      <c r="F99" s="13">
        <v>12</v>
      </c>
    </row>
    <row r="100" spans="1:6" ht="12.75">
      <c r="A100" s="9"/>
      <c r="B100" s="10"/>
      <c r="C100" s="10" t="str">
        <f>VLOOKUP(D100,$B$7:$C$38,2,1)</f>
        <v>Lisa</v>
      </c>
      <c r="D100" s="11">
        <v>11</v>
      </c>
      <c r="E100" s="12">
        <f>F99-F102</f>
        <v>-1</v>
      </c>
      <c r="F100" s="13"/>
    </row>
    <row r="101" spans="1:6" ht="12.75">
      <c r="A101" s="9"/>
      <c r="B101" s="10"/>
      <c r="C101" s="10" t="e">
        <f>VLOOKUP(D101,$B$7:$C$38,2,1)</f>
        <v>#N/A</v>
      </c>
      <c r="D101" s="11"/>
      <c r="E101" s="12">
        <f>F99-F102</f>
        <v>-1</v>
      </c>
      <c r="F101" s="13"/>
    </row>
    <row r="102" spans="1:6" ht="12.75">
      <c r="A102" s="9"/>
      <c r="B102" s="14" t="s">
        <v>101</v>
      </c>
      <c r="C102" s="14" t="str">
        <f>VLOOKUP(D102,$B$7:$C$38,2,1)</f>
        <v>Willi</v>
      </c>
      <c r="D102" s="15">
        <v>2</v>
      </c>
      <c r="E102" s="16">
        <f>F102-F99</f>
        <v>1</v>
      </c>
      <c r="F102" s="17">
        <v>13</v>
      </c>
    </row>
    <row r="103" spans="1:6" ht="12.75">
      <c r="A103" s="9"/>
      <c r="B103" s="14"/>
      <c r="C103" s="14" t="str">
        <f>VLOOKUP(D103,$B$7:$C$38,2,1)</f>
        <v>Heiko</v>
      </c>
      <c r="D103" s="15">
        <v>17</v>
      </c>
      <c r="E103" s="16">
        <f>F102-F99</f>
        <v>1</v>
      </c>
      <c r="F103" s="17"/>
    </row>
    <row r="104" spans="1:6" ht="12.75">
      <c r="A104" s="9"/>
      <c r="B104" s="14"/>
      <c r="C104" s="14" t="e">
        <f>VLOOKUP(D104,$B$7:$C$38,2,1)</f>
        <v>#N/A</v>
      </c>
      <c r="D104" s="15"/>
      <c r="E104" s="16">
        <f>F102-F99</f>
        <v>1</v>
      </c>
      <c r="F104" s="17"/>
    </row>
  </sheetData>
  <sheetProtection selectLockedCells="1" selectUnlockedCells="1"/>
  <mergeCells count="64">
    <mergeCell ref="A3:B3"/>
    <mergeCell ref="B26:F26"/>
    <mergeCell ref="A27:A32"/>
    <mergeCell ref="B27:B29"/>
    <mergeCell ref="F27:F29"/>
    <mergeCell ref="B30:B32"/>
    <mergeCell ref="F30:F32"/>
    <mergeCell ref="A33:A38"/>
    <mergeCell ref="B33:B35"/>
    <mergeCell ref="F33:F35"/>
    <mergeCell ref="B36:B38"/>
    <mergeCell ref="F36:F38"/>
    <mergeCell ref="A39:A44"/>
    <mergeCell ref="B39:B41"/>
    <mergeCell ref="F39:F41"/>
    <mergeCell ref="B42:B44"/>
    <mergeCell ref="F42:F44"/>
    <mergeCell ref="A45:A50"/>
    <mergeCell ref="B45:B47"/>
    <mergeCell ref="F45:F47"/>
    <mergeCell ref="B48:B50"/>
    <mergeCell ref="F48:F50"/>
    <mergeCell ref="B53:F53"/>
    <mergeCell ref="A54:A59"/>
    <mergeCell ref="B54:B56"/>
    <mergeCell ref="F54:F56"/>
    <mergeCell ref="B57:B59"/>
    <mergeCell ref="F57:F59"/>
    <mergeCell ref="A60:A65"/>
    <mergeCell ref="B60:B62"/>
    <mergeCell ref="F60:F62"/>
    <mergeCell ref="B63:B65"/>
    <mergeCell ref="F63:F65"/>
    <mergeCell ref="A66:A71"/>
    <mergeCell ref="B66:B68"/>
    <mergeCell ref="F66:F68"/>
    <mergeCell ref="B69:B71"/>
    <mergeCell ref="F69:F71"/>
    <mergeCell ref="A72:A77"/>
    <mergeCell ref="B72:B74"/>
    <mergeCell ref="F72:F74"/>
    <mergeCell ref="B75:B77"/>
    <mergeCell ref="F75:F77"/>
    <mergeCell ref="B80:F80"/>
    <mergeCell ref="A81:A86"/>
    <mergeCell ref="B81:B83"/>
    <mergeCell ref="F81:F83"/>
    <mergeCell ref="B84:B86"/>
    <mergeCell ref="F84:F86"/>
    <mergeCell ref="A87:A92"/>
    <mergeCell ref="B87:B89"/>
    <mergeCell ref="F87:F89"/>
    <mergeCell ref="B90:B92"/>
    <mergeCell ref="F90:F92"/>
    <mergeCell ref="A93:A98"/>
    <mergeCell ref="B93:B95"/>
    <mergeCell ref="F93:F95"/>
    <mergeCell ref="B96:B98"/>
    <mergeCell ref="F96:F98"/>
    <mergeCell ref="A99:A104"/>
    <mergeCell ref="B99:B101"/>
    <mergeCell ref="F99:F101"/>
    <mergeCell ref="B102:B104"/>
    <mergeCell ref="F102:F10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workbookViewId="0" topLeftCell="A1">
      <selection activeCell="K9" sqref="K9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111</v>
      </c>
      <c r="B1" s="6">
        <v>39787</v>
      </c>
    </row>
    <row r="2" ht="12.75">
      <c r="A2" t="s">
        <v>91</v>
      </c>
    </row>
    <row r="3" spans="1:2" ht="12.75">
      <c r="A3" s="7">
        <f>B1</f>
        <v>39787</v>
      </c>
      <c r="B3" s="7"/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11</v>
      </c>
      <c r="B7">
        <v>1</v>
      </c>
      <c r="C7" t="str">
        <f>VLOOKUP(A7,Teilnehmer!$A$4:$B$99,2,1)</f>
        <v>Daniel</v>
      </c>
      <c r="D7" s="3">
        <f>VLOOKUP(B7,D$19:E$30,2,0)</f>
        <v>13</v>
      </c>
      <c r="E7" s="3">
        <f>VLOOKUP($B7,$D$34:$E$45,2,0)</f>
        <v>8</v>
      </c>
      <c r="F7" s="3">
        <f>VLOOKUP($B7,$D$49:$E$60,2,0)</f>
        <v>-3</v>
      </c>
      <c r="H7" s="3">
        <f>COUNTIF(D7:G7,"&gt;0")</f>
        <v>2</v>
      </c>
      <c r="I7" s="3">
        <f>SUM(D7:G7)</f>
        <v>18</v>
      </c>
      <c r="J7" s="3">
        <f>H7+I7*0.01</f>
        <v>2.18</v>
      </c>
      <c r="K7" s="3">
        <f>RANK(J7,$J$7:$J$30,0)</f>
        <v>2</v>
      </c>
      <c r="L7" s="3">
        <f>VLOOKUP(K7,Punkteverteilung!$A$2:$B$91,2,0)</f>
        <v>7</v>
      </c>
    </row>
    <row r="8" spans="1:12" ht="12.75">
      <c r="A8">
        <v>1</v>
      </c>
      <c r="B8">
        <v>2</v>
      </c>
      <c r="C8" t="str">
        <f>VLOOKUP(A8,Teilnehmer!$A$4:$B$99,2,1)</f>
        <v>Achim</v>
      </c>
      <c r="D8" s="3">
        <f>VLOOKUP(B8,D$19:E$30,2,0)</f>
        <v>-5</v>
      </c>
      <c r="E8" s="3">
        <f>VLOOKUP($B8,$D$34:$E$45,2,0)</f>
        <v>8</v>
      </c>
      <c r="F8" s="3">
        <f>VLOOKUP($B8,$D$49:$E$60,2,0)</f>
        <v>8</v>
      </c>
      <c r="H8" s="3">
        <f>COUNTIF(D8:G8,"&gt;0")</f>
        <v>2</v>
      </c>
      <c r="I8" s="3">
        <f>SUM(D8:G8)</f>
        <v>11</v>
      </c>
      <c r="J8" s="3">
        <f>H8+I8*0.01</f>
        <v>2.11</v>
      </c>
      <c r="K8" s="3">
        <f>RANK(J8,$J$7:$J$30,0)</f>
        <v>3</v>
      </c>
      <c r="L8" s="3">
        <f>VLOOKUP(K8,Punkteverteilung!$A$2:$B$91,2,0)</f>
        <v>5</v>
      </c>
    </row>
    <row r="9" spans="1:12" ht="12.75">
      <c r="A9">
        <v>35</v>
      </c>
      <c r="B9">
        <v>3</v>
      </c>
      <c r="C9" t="str">
        <f>VLOOKUP(A9,Teilnehmer!$A$4:$B$99,2,1)</f>
        <v>Lisa</v>
      </c>
      <c r="D9" s="3">
        <f>VLOOKUP(B9,D$19:E$30,2,0)</f>
        <v>-13</v>
      </c>
      <c r="E9" s="3">
        <f>VLOOKUP($B9,$D$34:$E$45,2,0)</f>
        <v>-11</v>
      </c>
      <c r="F9" s="3">
        <f>VLOOKUP($B9,$D$49:$E$60,2,0)</f>
        <v>8</v>
      </c>
      <c r="H9" s="3">
        <f>COUNTIF(D9:G9,"&gt;0")</f>
        <v>1</v>
      </c>
      <c r="I9" s="3">
        <f>SUM(D9:G9)</f>
        <v>-16</v>
      </c>
      <c r="J9" s="3">
        <f>H9+I9*0.01</f>
        <v>0.84</v>
      </c>
      <c r="K9" s="3">
        <f>RANK(J9,$J$7:$J$30,0)</f>
        <v>7</v>
      </c>
      <c r="L9" s="3">
        <f>VLOOKUP(K9,Punkteverteilung!$A$2:$B$91,2,0)</f>
        <v>1</v>
      </c>
    </row>
    <row r="10" spans="1:12" ht="12.75">
      <c r="A10">
        <v>20</v>
      </c>
      <c r="B10">
        <v>4</v>
      </c>
      <c r="C10" t="str">
        <f>VLOOKUP(A10,Teilnehmer!$A$4:$B$99,2,1)</f>
        <v>Friedrich</v>
      </c>
      <c r="D10" s="3">
        <f>VLOOKUP(B10,D$19:E$30,2,0)</f>
        <v>-13</v>
      </c>
      <c r="E10" s="3">
        <f>VLOOKUP($B10,$D$34:$E$45,2,0)</f>
        <v>11</v>
      </c>
      <c r="H10" s="3">
        <f>COUNTIF(D10:G10,"&gt;0")</f>
        <v>1</v>
      </c>
      <c r="I10" s="3">
        <f>SUM(D10:G10)</f>
        <v>-2</v>
      </c>
      <c r="J10" s="3">
        <f>H10+I10*0.01</f>
        <v>0.98</v>
      </c>
      <c r="K10" s="3">
        <f>RANK(J10,$J$7:$J$30,0)</f>
        <v>5</v>
      </c>
      <c r="L10" s="3">
        <f>VLOOKUP(K10,Punkteverteilung!$A$2:$B$91,2,0)</f>
        <v>3</v>
      </c>
    </row>
    <row r="11" spans="1:12" ht="12.75">
      <c r="A11">
        <v>56</v>
      </c>
      <c r="B11">
        <v>5</v>
      </c>
      <c r="C11" t="str">
        <f>VLOOKUP(A11,Teilnehmer!$A$4:$B$99,2,1)</f>
        <v>Xavier</v>
      </c>
      <c r="D11" s="3">
        <f>VLOOKUP(B11,D$19:E$30,2,0)</f>
        <v>5</v>
      </c>
      <c r="E11" s="3">
        <f>VLOOKUP($B11,$D$34:$E$45,2,0)</f>
        <v>11</v>
      </c>
      <c r="F11" s="3">
        <f>VLOOKUP($B11,$D$49:$E$60,2,0)</f>
        <v>3</v>
      </c>
      <c r="H11" s="3">
        <f>COUNTIF(D11:G11,"&gt;0")</f>
        <v>3</v>
      </c>
      <c r="I11" s="3">
        <f>SUM(D11:G11)</f>
        <v>19</v>
      </c>
      <c r="J11" s="3">
        <f>H11+I11*0.01</f>
        <v>3.19</v>
      </c>
      <c r="K11" s="3">
        <f>RANK(J11,$J$7:$J$30,0)</f>
        <v>1</v>
      </c>
      <c r="L11" s="3">
        <f>VLOOKUP(K11,Punkteverteilung!$A$2:$B$91,2,0)</f>
        <v>10</v>
      </c>
    </row>
    <row r="12" spans="1:12" ht="12.75">
      <c r="A12">
        <v>14</v>
      </c>
      <c r="B12">
        <v>6</v>
      </c>
      <c r="C12" t="str">
        <f>VLOOKUP(A12,Teilnehmer!$A$4:$B$99,2,1)</f>
        <v>Dieter (Neulußheim)</v>
      </c>
      <c r="D12" s="3">
        <f>VLOOKUP(B12,D$19:E$30,2,0)</f>
        <v>5</v>
      </c>
      <c r="E12" s="3">
        <f>VLOOKUP($B12,$D$34:$E$45,2,0)</f>
        <v>-8</v>
      </c>
      <c r="F12" s="3">
        <f>VLOOKUP($B12,$D$49:$E$60,2,0)</f>
        <v>-8</v>
      </c>
      <c r="H12" s="3">
        <f>COUNTIF(D12:G12,"&gt;0")</f>
        <v>1</v>
      </c>
      <c r="I12" s="3">
        <f>SUM(D12:G12)</f>
        <v>-11</v>
      </c>
      <c r="J12" s="3">
        <f>H12+I12*0.01</f>
        <v>0.89</v>
      </c>
      <c r="K12" s="3">
        <f>RANK(J12,$J$7:$J$30,0)</f>
        <v>6</v>
      </c>
      <c r="L12" s="3">
        <f>VLOOKUP(K12,Punkteverteilung!$A$2:$B$91,2,0)</f>
        <v>2</v>
      </c>
    </row>
    <row r="13" spans="1:12" ht="12.75">
      <c r="A13">
        <v>24</v>
      </c>
      <c r="B13">
        <v>7</v>
      </c>
      <c r="C13" t="str">
        <f>VLOOKUP(A13,Teilnehmer!$A$4:$B$99,2,1)</f>
        <v>Helga</v>
      </c>
      <c r="D13" s="3">
        <f>VLOOKUP(B13,D$19:E$30,2,0)</f>
        <v>-5</v>
      </c>
      <c r="E13" s="3">
        <f>VLOOKUP($B13,$D$34:$E$45,2,0)</f>
        <v>-8</v>
      </c>
      <c r="F13" s="3">
        <f>VLOOKUP($B13,$D$49:$E$60,2,0)</f>
        <v>-8</v>
      </c>
      <c r="H13" s="3">
        <f>COUNTIF(D13:G13,"&gt;0")</f>
        <v>0</v>
      </c>
      <c r="I13" s="3">
        <f>SUM(D13:G13)</f>
        <v>-21</v>
      </c>
      <c r="J13" s="3">
        <f>H13+I13*0.01</f>
        <v>-0.21</v>
      </c>
      <c r="K13" s="3">
        <f>RANK(J13,$J$7:$J$30,0)</f>
        <v>9</v>
      </c>
      <c r="L13" s="3">
        <f>VLOOKUP(K13,Punkteverteilung!$A$2:$B$91,2,0)</f>
        <v>1</v>
      </c>
    </row>
    <row r="14" spans="1:12" ht="12.75">
      <c r="A14">
        <v>40</v>
      </c>
      <c r="B14">
        <v>8</v>
      </c>
      <c r="C14" t="str">
        <f>VLOOKUP(A14,Teilnehmer!$A$4:$B$99,2,1)</f>
        <v>Michele</v>
      </c>
      <c r="D14" s="3">
        <f>VLOOKUP(B14,D$19:E$30,2,0)</f>
        <v>13</v>
      </c>
      <c r="E14" s="3">
        <f>VLOOKUP($B14,$D$34:$E$45,2,0)</f>
        <v>-11</v>
      </c>
      <c r="F14" s="3">
        <f>VLOOKUP($B14,$D$49:$E$60,2,0)</f>
        <v>3</v>
      </c>
      <c r="H14" s="3">
        <f>COUNTIF(D14:G14,"&gt;0")</f>
        <v>2</v>
      </c>
      <c r="I14" s="3">
        <f>SUM(D14:G14)</f>
        <v>5</v>
      </c>
      <c r="J14" s="3">
        <f>H14+I14*0.01</f>
        <v>2.05</v>
      </c>
      <c r="K14" s="3">
        <f>RANK(J14,$J$7:$J$30,0)</f>
        <v>4</v>
      </c>
      <c r="L14" s="3">
        <f>VLOOKUP(K14,Punkteverteilung!$A$2:$B$91,2,0)</f>
        <v>4</v>
      </c>
    </row>
    <row r="15" spans="1:12" ht="14.25" customHeight="1">
      <c r="A15">
        <v>53</v>
      </c>
      <c r="B15">
        <v>9</v>
      </c>
      <c r="C15" t="str">
        <f>VLOOKUP(A15,Teilnehmer!$A$4:$B$99,2,1)</f>
        <v>Ulrich</v>
      </c>
      <c r="F15" s="3">
        <f>VLOOKUP($B15,$D$49:$E$60,2,0)</f>
        <v>-3</v>
      </c>
      <c r="H15" s="3">
        <f>COUNTIF(D15:G15,"&gt;0")</f>
        <v>0</v>
      </c>
      <c r="I15" s="3">
        <f>SUM(D15:G15)</f>
        <v>-3</v>
      </c>
      <c r="J15" s="3">
        <f>H15+I15*0.01</f>
        <v>-0.03</v>
      </c>
      <c r="K15" s="3">
        <f>RANK(J15,$J$7:$J$30,0)</f>
        <v>8</v>
      </c>
      <c r="L15" s="3">
        <f>VLOOKUP(K15,Punkteverteilung!$A$2:$B$91,2,0)</f>
        <v>1</v>
      </c>
    </row>
    <row r="18" spans="2:6" ht="12.75">
      <c r="B18" s="8" t="s">
        <v>93</v>
      </c>
      <c r="C18" s="8"/>
      <c r="D18" s="8"/>
      <c r="E18" s="8"/>
      <c r="F18" s="8"/>
    </row>
    <row r="19" spans="1:6" ht="12.75">
      <c r="A19" s="9">
        <v>1</v>
      </c>
      <c r="B19" s="10" t="s">
        <v>100</v>
      </c>
      <c r="C19" s="10" t="str">
        <f>VLOOKUP(D19,$B$7:$C$30,2,1)</f>
        <v>Daniel</v>
      </c>
      <c r="D19" s="11">
        <v>1</v>
      </c>
      <c r="E19" s="12">
        <f>F19-F22</f>
        <v>13</v>
      </c>
      <c r="F19" s="13">
        <v>13</v>
      </c>
    </row>
    <row r="20" spans="1:6" ht="12.75">
      <c r="A20" s="9"/>
      <c r="B20" s="10"/>
      <c r="C20" s="10" t="str">
        <f>VLOOKUP(D20,$B$7:$C$30,2,1)</f>
        <v>Michele</v>
      </c>
      <c r="D20" s="11">
        <v>8</v>
      </c>
      <c r="E20" s="12">
        <f>F19-F22</f>
        <v>13</v>
      </c>
      <c r="F20" s="13"/>
    </row>
    <row r="21" spans="1:6" ht="12.75">
      <c r="A21" s="9"/>
      <c r="B21" s="10"/>
      <c r="C21" s="10" t="e">
        <f>VLOOKUP(D21,$B$7:$C$30,2,1)</f>
        <v>#N/A</v>
      </c>
      <c r="D21" s="11"/>
      <c r="E21" s="12">
        <f>F19-F22</f>
        <v>13</v>
      </c>
      <c r="F21" s="13"/>
    </row>
    <row r="22" spans="1:6" ht="12.75">
      <c r="A22" s="9"/>
      <c r="B22" s="14" t="s">
        <v>101</v>
      </c>
      <c r="C22" s="14" t="str">
        <f>VLOOKUP(D22,$B$7:$C$30,2,1)</f>
        <v>Friedrich</v>
      </c>
      <c r="D22" s="15">
        <v>4</v>
      </c>
      <c r="E22" s="16">
        <f>F22-F19</f>
        <v>-13</v>
      </c>
      <c r="F22" s="17">
        <v>0</v>
      </c>
    </row>
    <row r="23" spans="1:6" ht="12.75">
      <c r="A23" s="9"/>
      <c r="B23" s="14"/>
      <c r="C23" s="14" t="str">
        <f>VLOOKUP(D23,$B$7:$C$30,2,1)</f>
        <v>Lisa</v>
      </c>
      <c r="D23" s="15">
        <v>3</v>
      </c>
      <c r="E23" s="16">
        <f>F22-F19</f>
        <v>-13</v>
      </c>
      <c r="F23" s="17"/>
    </row>
    <row r="24" spans="1:6" ht="12.75">
      <c r="A24" s="9"/>
      <c r="B24" s="14"/>
      <c r="C24" s="14" t="e">
        <f>VLOOKUP(D24,$B$7:$C$30,2,1)</f>
        <v>#N/A</v>
      </c>
      <c r="D24" s="15"/>
      <c r="E24" s="16">
        <f>F22-F19</f>
        <v>-13</v>
      </c>
      <c r="F24" s="17"/>
    </row>
    <row r="25" spans="1:6" ht="12.75">
      <c r="A25" s="9">
        <v>2</v>
      </c>
      <c r="B25" s="10" t="s">
        <v>100</v>
      </c>
      <c r="C25" s="10" t="str">
        <f>VLOOKUP(D25,$B$7:$C$30,2,1)</f>
        <v>Xavier</v>
      </c>
      <c r="D25" s="11">
        <v>5</v>
      </c>
      <c r="E25" s="12">
        <f>F25-F28</f>
        <v>5</v>
      </c>
      <c r="F25" s="13">
        <v>13</v>
      </c>
    </row>
    <row r="26" spans="1:6" ht="12.75">
      <c r="A26" s="9"/>
      <c r="B26" s="10"/>
      <c r="C26" s="10" t="str">
        <f>VLOOKUP(D26,$B$7:$C$30,2,1)</f>
        <v>Dieter (Neulußheim)</v>
      </c>
      <c r="D26" s="11">
        <v>6</v>
      </c>
      <c r="E26" s="12">
        <f>F25-F28</f>
        <v>5</v>
      </c>
      <c r="F26" s="13"/>
    </row>
    <row r="27" spans="1:6" ht="12.75">
      <c r="A27" s="9"/>
      <c r="B27" s="10"/>
      <c r="C27" s="10" t="e">
        <f>VLOOKUP(D27,$B$7:$C$30,2,1)</f>
        <v>#N/A</v>
      </c>
      <c r="D27" s="11"/>
      <c r="E27" s="12">
        <f>F25-F28</f>
        <v>5</v>
      </c>
      <c r="F27" s="13"/>
    </row>
    <row r="28" spans="1:6" ht="12.75">
      <c r="A28" s="9"/>
      <c r="B28" s="14" t="s">
        <v>101</v>
      </c>
      <c r="C28" s="14" t="str">
        <f>VLOOKUP(D28,$B$7:$C$30,2,1)</f>
        <v>Achim</v>
      </c>
      <c r="D28" s="15">
        <v>2</v>
      </c>
      <c r="E28" s="16">
        <f>F28-F25</f>
        <v>-5</v>
      </c>
      <c r="F28" s="17">
        <v>8</v>
      </c>
    </row>
    <row r="29" spans="1:6" ht="12.75">
      <c r="A29" s="9"/>
      <c r="B29" s="14"/>
      <c r="C29" s="14" t="str">
        <f>VLOOKUP(D29,$B$7:$C$30,2,1)</f>
        <v>Helga</v>
      </c>
      <c r="D29" s="15">
        <v>7</v>
      </c>
      <c r="E29" s="16">
        <f>F28-F25</f>
        <v>-5</v>
      </c>
      <c r="F29" s="17"/>
    </row>
    <row r="30" spans="1:6" ht="12.75">
      <c r="A30" s="9"/>
      <c r="B30" s="14"/>
      <c r="C30" s="14" t="e">
        <f>VLOOKUP(D30,$B$7:$C$30,2,1)</f>
        <v>#N/A</v>
      </c>
      <c r="D30" s="15"/>
      <c r="E30" s="16">
        <f>F28-F25</f>
        <v>-5</v>
      </c>
      <c r="F30" s="17"/>
    </row>
    <row r="33" spans="2:6" ht="12.75">
      <c r="B33" s="8" t="s">
        <v>94</v>
      </c>
      <c r="C33" s="8"/>
      <c r="D33" s="8"/>
      <c r="E33" s="8"/>
      <c r="F33" s="8"/>
    </row>
    <row r="34" spans="1:6" ht="12.75">
      <c r="A34" s="9">
        <v>1</v>
      </c>
      <c r="B34" s="10" t="s">
        <v>100</v>
      </c>
      <c r="C34" s="10" t="str">
        <f>VLOOKUP(D34,$B$7:$C$38,2,1)</f>
        <v>Daniel</v>
      </c>
      <c r="D34" s="11">
        <v>1</v>
      </c>
      <c r="E34" s="12">
        <f>F34-F37</f>
        <v>8</v>
      </c>
      <c r="F34" s="13">
        <v>13</v>
      </c>
    </row>
    <row r="35" spans="1:6" ht="12.75">
      <c r="A35" s="9"/>
      <c r="B35" s="10"/>
      <c r="C35" s="10" t="str">
        <f>VLOOKUP(D35,$B$7:$C$38,2,1)</f>
        <v>Achim</v>
      </c>
      <c r="D35" s="11">
        <v>2</v>
      </c>
      <c r="E35" s="12">
        <f>F34-F37</f>
        <v>8</v>
      </c>
      <c r="F35" s="13"/>
    </row>
    <row r="36" spans="1:6" ht="12.75">
      <c r="A36" s="9"/>
      <c r="B36" s="10"/>
      <c r="C36" s="10" t="e">
        <f>VLOOKUP(D36,$B$7:$C$38,2,1)</f>
        <v>#N/A</v>
      </c>
      <c r="D36" s="11"/>
      <c r="E36" s="12">
        <f>F34-F37</f>
        <v>8</v>
      </c>
      <c r="F36" s="13"/>
    </row>
    <row r="37" spans="1:6" ht="12.75">
      <c r="A37" s="9"/>
      <c r="B37" s="14" t="s">
        <v>101</v>
      </c>
      <c r="C37" s="14" t="str">
        <f>VLOOKUP(D37,$B$7:$C$38,2,1)</f>
        <v>Dieter (Neulußheim)</v>
      </c>
      <c r="D37" s="15">
        <v>6</v>
      </c>
      <c r="E37" s="16">
        <f>F37-F34</f>
        <v>-8</v>
      </c>
      <c r="F37" s="17">
        <v>5</v>
      </c>
    </row>
    <row r="38" spans="1:6" ht="12.75">
      <c r="A38" s="9"/>
      <c r="B38" s="14"/>
      <c r="C38" s="14" t="str">
        <f>VLOOKUP(D38,$B$7:$C$38,2,1)</f>
        <v>Helga</v>
      </c>
      <c r="D38" s="15">
        <v>7</v>
      </c>
      <c r="E38" s="16">
        <f>F37-F34</f>
        <v>-8</v>
      </c>
      <c r="F38" s="17"/>
    </row>
    <row r="39" spans="1:6" ht="12.75">
      <c r="A39" s="9"/>
      <c r="B39" s="14"/>
      <c r="C39" s="14" t="e">
        <f>VLOOKUP(D39,$B$7:$C$38,2,1)</f>
        <v>#N/A</v>
      </c>
      <c r="D39" s="15"/>
      <c r="E39" s="16">
        <f>F37-F34</f>
        <v>-8</v>
      </c>
      <c r="F39" s="17"/>
    </row>
    <row r="40" spans="1:6" ht="12.75">
      <c r="A40" s="9">
        <v>2</v>
      </c>
      <c r="B40" s="10" t="s">
        <v>100</v>
      </c>
      <c r="C40" s="10" t="str">
        <f>VLOOKUP(D40,$B$7:$C$38,2,1)</f>
        <v>Xavier</v>
      </c>
      <c r="D40" s="11">
        <v>5</v>
      </c>
      <c r="E40" s="12">
        <f>F40-F43</f>
        <v>11</v>
      </c>
      <c r="F40" s="13">
        <v>13</v>
      </c>
    </row>
    <row r="41" spans="1:6" ht="12.75">
      <c r="A41" s="9"/>
      <c r="B41" s="10"/>
      <c r="C41" s="10" t="str">
        <f>VLOOKUP(D41,$B$7:$C$38,2,1)</f>
        <v>Friedrich</v>
      </c>
      <c r="D41" s="11">
        <v>4</v>
      </c>
      <c r="E41" s="12">
        <f>F40-F43</f>
        <v>11</v>
      </c>
      <c r="F41" s="13"/>
    </row>
    <row r="42" spans="1:6" ht="12.75">
      <c r="A42" s="9"/>
      <c r="B42" s="10"/>
      <c r="C42" s="10" t="e">
        <f>VLOOKUP(D42,$B$7:$C$38,2,1)</f>
        <v>#N/A</v>
      </c>
      <c r="D42" s="11"/>
      <c r="E42" s="12">
        <f>F40-F43</f>
        <v>11</v>
      </c>
      <c r="F42" s="13"/>
    </row>
    <row r="43" spans="1:6" ht="12.75">
      <c r="A43" s="9"/>
      <c r="B43" s="14" t="s">
        <v>101</v>
      </c>
      <c r="C43" s="14" t="str">
        <f>VLOOKUP(D43,$B$7:$C$38,2,1)</f>
        <v>Lisa</v>
      </c>
      <c r="D43" s="15">
        <v>3</v>
      </c>
      <c r="E43" s="16">
        <f>F43-F40</f>
        <v>-11</v>
      </c>
      <c r="F43" s="17">
        <v>2</v>
      </c>
    </row>
    <row r="44" spans="1:6" ht="12.75">
      <c r="A44" s="9"/>
      <c r="B44" s="14"/>
      <c r="C44" s="14" t="str">
        <f>VLOOKUP(D44,$B$7:$C$38,2,1)</f>
        <v>Michele</v>
      </c>
      <c r="D44" s="15">
        <v>8</v>
      </c>
      <c r="E44" s="16">
        <f>F43-F40</f>
        <v>-11</v>
      </c>
      <c r="F44" s="17"/>
    </row>
    <row r="45" spans="1:6" ht="12.75">
      <c r="A45" s="9"/>
      <c r="B45" s="14"/>
      <c r="C45" s="14" t="e">
        <f>VLOOKUP(D45,$B$7:$C$38,2,1)</f>
        <v>#N/A</v>
      </c>
      <c r="D45" s="15"/>
      <c r="E45" s="16">
        <f>F43-F40</f>
        <v>-11</v>
      </c>
      <c r="F45" s="17"/>
    </row>
    <row r="48" spans="2:6" ht="12.75">
      <c r="B48" s="8" t="s">
        <v>95</v>
      </c>
      <c r="C48" s="8"/>
      <c r="D48" s="8"/>
      <c r="E48" s="8"/>
      <c r="F48" s="8"/>
    </row>
    <row r="49" spans="1:6" ht="12.75">
      <c r="A49" s="9">
        <v>1</v>
      </c>
      <c r="B49" s="10" t="s">
        <v>100</v>
      </c>
      <c r="C49" s="10" t="str">
        <f>VLOOKUP(D49,$B$7:$C$38,2,1)</f>
        <v>Michele</v>
      </c>
      <c r="D49" s="11">
        <v>8</v>
      </c>
      <c r="E49" s="12">
        <f>F49-F52</f>
        <v>3</v>
      </c>
      <c r="F49" s="13">
        <v>13</v>
      </c>
    </row>
    <row r="50" spans="1:6" ht="12.75">
      <c r="A50" s="9"/>
      <c r="B50" s="10"/>
      <c r="C50" s="10" t="str">
        <f>VLOOKUP(D50,$B$7:$C$38,2,1)</f>
        <v>Xavier</v>
      </c>
      <c r="D50" s="11">
        <v>5</v>
      </c>
      <c r="E50" s="12">
        <f>F49-F52</f>
        <v>3</v>
      </c>
      <c r="F50" s="13"/>
    </row>
    <row r="51" spans="1:6" ht="12.75">
      <c r="A51" s="9"/>
      <c r="B51" s="10"/>
      <c r="C51" s="10" t="e">
        <f>VLOOKUP(D51,$B$7:$C$38,2,1)</f>
        <v>#N/A</v>
      </c>
      <c r="D51" s="11"/>
      <c r="E51" s="12">
        <f>F49-F52</f>
        <v>3</v>
      </c>
      <c r="F51" s="13"/>
    </row>
    <row r="52" spans="1:6" ht="12.75">
      <c r="A52" s="9"/>
      <c r="B52" s="14" t="s">
        <v>101</v>
      </c>
      <c r="C52" s="14" t="str">
        <f>VLOOKUP(D52,$B$7:$C$38,2,1)</f>
        <v>Daniel</v>
      </c>
      <c r="D52" s="15">
        <v>1</v>
      </c>
      <c r="E52" s="16">
        <f>F52-F49</f>
        <v>-3</v>
      </c>
      <c r="F52" s="17">
        <v>10</v>
      </c>
    </row>
    <row r="53" spans="1:6" ht="12.75">
      <c r="A53" s="9"/>
      <c r="B53" s="14"/>
      <c r="C53" s="14" t="str">
        <f>VLOOKUP(D53,$B$7:$C$38,2,1)</f>
        <v>Ulrich</v>
      </c>
      <c r="D53" s="15">
        <v>9</v>
      </c>
      <c r="E53" s="16">
        <f>F52-F49</f>
        <v>-3</v>
      </c>
      <c r="F53" s="17"/>
    </row>
    <row r="54" spans="1:6" ht="12.75">
      <c r="A54" s="9"/>
      <c r="B54" s="14"/>
      <c r="C54" s="14" t="e">
        <f>VLOOKUP(D54,$B$7:$C$38,2,1)</f>
        <v>#N/A</v>
      </c>
      <c r="D54" s="15"/>
      <c r="E54" s="16">
        <f>F52-F49</f>
        <v>-3</v>
      </c>
      <c r="F54" s="17"/>
    </row>
    <row r="55" spans="1:6" ht="12.75">
      <c r="A55" s="9">
        <v>2</v>
      </c>
      <c r="B55" s="10" t="s">
        <v>100</v>
      </c>
      <c r="C55" s="10" t="str">
        <f>VLOOKUP(D55,$B$7:$C$38,2,1)</f>
        <v>Lisa</v>
      </c>
      <c r="D55" s="11">
        <v>3</v>
      </c>
      <c r="E55" s="12">
        <f>F55-F58</f>
        <v>8</v>
      </c>
      <c r="F55" s="13">
        <v>13</v>
      </c>
    </row>
    <row r="56" spans="1:6" ht="12.75">
      <c r="A56" s="9"/>
      <c r="B56" s="10"/>
      <c r="C56" s="10" t="str">
        <f>VLOOKUP(D56,$B$7:$C$38,2,1)</f>
        <v>Achim</v>
      </c>
      <c r="D56" s="11">
        <v>2</v>
      </c>
      <c r="E56" s="12">
        <f>F55-F58</f>
        <v>8</v>
      </c>
      <c r="F56" s="13"/>
    </row>
    <row r="57" spans="1:6" ht="12.75">
      <c r="A57" s="9"/>
      <c r="B57" s="10"/>
      <c r="C57" s="10" t="e">
        <f>VLOOKUP(D57,$B$7:$C$38,2,1)</f>
        <v>#N/A</v>
      </c>
      <c r="D57" s="11"/>
      <c r="E57" s="12">
        <f>F55-F58</f>
        <v>8</v>
      </c>
      <c r="F57" s="13"/>
    </row>
    <row r="58" spans="1:6" ht="12.75">
      <c r="A58" s="9"/>
      <c r="B58" s="14" t="s">
        <v>101</v>
      </c>
      <c r="C58" s="14" t="str">
        <f>VLOOKUP(D58,$B$7:$C$38,2,1)</f>
        <v>Dieter (Neulußheim)</v>
      </c>
      <c r="D58" s="15">
        <v>6</v>
      </c>
      <c r="E58" s="16">
        <f>F58-F55</f>
        <v>-8</v>
      </c>
      <c r="F58" s="17">
        <v>5</v>
      </c>
    </row>
    <row r="59" spans="1:6" ht="12.75">
      <c r="A59" s="9"/>
      <c r="B59" s="14"/>
      <c r="C59" s="14" t="str">
        <f>VLOOKUP(D59,$B$7:$C$38,2,1)</f>
        <v>Helga</v>
      </c>
      <c r="D59" s="15">
        <v>7</v>
      </c>
      <c r="E59" s="16">
        <f>F58-F55</f>
        <v>-8</v>
      </c>
      <c r="F59" s="17"/>
    </row>
    <row r="60" spans="1:6" ht="12.75">
      <c r="A60" s="9"/>
      <c r="B60" s="14"/>
      <c r="C60" s="14" t="e">
        <f>VLOOKUP(D60,$B$7:$C$38,2,1)</f>
        <v>#N/A</v>
      </c>
      <c r="D60" s="15"/>
      <c r="E60" s="16">
        <f>F58-F55</f>
        <v>-8</v>
      </c>
      <c r="F60" s="17"/>
    </row>
  </sheetData>
  <sheetProtection selectLockedCells="1" selectUnlockedCells="1"/>
  <mergeCells count="34">
    <mergeCell ref="A3:B3"/>
    <mergeCell ref="B18:F18"/>
    <mergeCell ref="A19:A24"/>
    <mergeCell ref="B19:B21"/>
    <mergeCell ref="F19:F21"/>
    <mergeCell ref="B22:B24"/>
    <mergeCell ref="F22:F24"/>
    <mergeCell ref="A25:A30"/>
    <mergeCell ref="B25:B27"/>
    <mergeCell ref="F25:F27"/>
    <mergeCell ref="B28:B30"/>
    <mergeCell ref="F28:F30"/>
    <mergeCell ref="B33:F33"/>
    <mergeCell ref="A34:A39"/>
    <mergeCell ref="B34:B36"/>
    <mergeCell ref="F34:F36"/>
    <mergeCell ref="B37:B39"/>
    <mergeCell ref="F37:F39"/>
    <mergeCell ref="A40:A45"/>
    <mergeCell ref="B40:B42"/>
    <mergeCell ref="F40:F42"/>
    <mergeCell ref="B43:B45"/>
    <mergeCell ref="F43:F45"/>
    <mergeCell ref="B48:F48"/>
    <mergeCell ref="A49:A54"/>
    <mergeCell ref="B49:B51"/>
    <mergeCell ref="F49:F51"/>
    <mergeCell ref="B52:B54"/>
    <mergeCell ref="F52:F54"/>
    <mergeCell ref="A55:A60"/>
    <mergeCell ref="B55:B57"/>
    <mergeCell ref="F55:F57"/>
    <mergeCell ref="B58:B60"/>
    <mergeCell ref="F58:F6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8"/>
  <sheetViews>
    <sheetView zoomScale="80" zoomScaleNormal="80" workbookViewId="0" topLeftCell="A1">
      <selection activeCell="A80" sqref="A80"/>
    </sheetView>
  </sheetViews>
  <sheetFormatPr defaultColWidth="12.57421875" defaultRowHeight="12.75"/>
  <cols>
    <col min="1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112</v>
      </c>
      <c r="B1" s="6">
        <v>39759</v>
      </c>
    </row>
    <row r="2" ht="12.75">
      <c r="A2" t="s">
        <v>91</v>
      </c>
    </row>
    <row r="3" ht="12.75">
      <c r="A3" s="7">
        <f>B1</f>
        <v>39759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56</v>
      </c>
      <c r="B7">
        <v>1</v>
      </c>
      <c r="C7" t="str">
        <f>VLOOKUP(A7,Teilnehmer!$A$4:$B$99,2,1)</f>
        <v>Xavier</v>
      </c>
      <c r="D7" s="3">
        <f>VLOOKUP(B7,D$39:E$80,2,0)</f>
        <v>7</v>
      </c>
      <c r="E7" s="3">
        <f>VLOOKUP($B7,$D$84:$E$119,2,0)</f>
        <v>5</v>
      </c>
      <c r="F7" s="3">
        <f>VLOOKUP($B7,$D$123:$E$158,2,0)</f>
        <v>-8</v>
      </c>
      <c r="H7" s="3">
        <f>COUNTIF(D7:G7,"&gt;0")</f>
        <v>2</v>
      </c>
      <c r="I7" s="3">
        <f>SUM(D7:G7)</f>
        <v>4</v>
      </c>
      <c r="J7" s="3">
        <f>H7+I7*0.01</f>
        <v>2.04</v>
      </c>
      <c r="K7" s="3">
        <f>RANK(J7,$J$7:$J$54,0)</f>
        <v>9</v>
      </c>
      <c r="L7" s="3">
        <f>VLOOKUP(K7,Punkteverteilung!$A$2:$B$91,2,0)</f>
        <v>1</v>
      </c>
    </row>
    <row r="8" spans="1:12" ht="12.75">
      <c r="A8">
        <v>11</v>
      </c>
      <c r="B8">
        <v>2</v>
      </c>
      <c r="C8" t="str">
        <f>VLOOKUP(A8,Teilnehmer!$A$4:$B$99,2,1)</f>
        <v>Daniel</v>
      </c>
      <c r="D8" s="3">
        <f>VLOOKUP(B8,D$39:E$80,2,0)</f>
        <v>-7</v>
      </c>
      <c r="E8" s="3">
        <f>VLOOKUP($B8,$D$84:$E$119,2,0)</f>
        <v>-5</v>
      </c>
      <c r="F8" s="3">
        <f>VLOOKUP($B8,$D$123:$E$158,2,0)</f>
        <v>6</v>
      </c>
      <c r="H8" s="3">
        <f>COUNTIF(D8:G8,"&gt;0")</f>
        <v>1</v>
      </c>
      <c r="I8" s="3">
        <f>SUM(D8:G8)</f>
        <v>-6</v>
      </c>
      <c r="J8" s="3">
        <f>H8+I8*0.01</f>
        <v>0.94</v>
      </c>
      <c r="K8" s="3">
        <f>RANK(J8,$J$7:$J$54,0)</f>
        <v>20</v>
      </c>
      <c r="L8" s="3">
        <f>VLOOKUP(K8,Punkteverteilung!$A$2:$B$91,2,0)</f>
        <v>1</v>
      </c>
    </row>
    <row r="9" spans="1:12" ht="12.75">
      <c r="A9">
        <v>50</v>
      </c>
      <c r="B9">
        <v>3</v>
      </c>
      <c r="C9" t="str">
        <f>VLOOKUP(A9,Teilnehmer!$A$4:$B$99,2,1)</f>
        <v>Steffi</v>
      </c>
      <c r="D9" s="3">
        <f>VLOOKUP(B9,D$39:E$80,2,0)</f>
        <v>-3</v>
      </c>
      <c r="E9" s="3">
        <f>VLOOKUP($B9,$D$84:$E$119,2,0)</f>
        <v>-5</v>
      </c>
      <c r="F9" s="3">
        <f>VLOOKUP($B9,$D$123:$E$158,2,0)</f>
        <v>6</v>
      </c>
      <c r="H9" s="3">
        <f>COUNTIF(D9:G9,"&gt;0")</f>
        <v>1</v>
      </c>
      <c r="I9" s="3">
        <f>SUM(D9:G9)</f>
        <v>-2</v>
      </c>
      <c r="J9" s="3">
        <f>H9+I9*0.01</f>
        <v>0.98</v>
      </c>
      <c r="K9" s="3">
        <f>RANK(J9,$J$7:$J$54,0)</f>
        <v>19</v>
      </c>
      <c r="L9" s="3">
        <f>VLOOKUP(K9,Punkteverteilung!$A$2:$B$91,2,0)</f>
        <v>1</v>
      </c>
    </row>
    <row r="10" spans="1:12" ht="12.75">
      <c r="A10">
        <v>28</v>
      </c>
      <c r="B10">
        <v>4</v>
      </c>
      <c r="C10" t="str">
        <f>VLOOKUP(A10,Teilnehmer!$A$4:$B$99,2,1)</f>
        <v>Johan</v>
      </c>
      <c r="D10" s="3">
        <f>VLOOKUP(B10,D$39:E$80,2,0)</f>
        <v>-3</v>
      </c>
      <c r="E10" s="3">
        <f>VLOOKUP($B10,$D$84:$E$119,2,0)</f>
        <v>5</v>
      </c>
      <c r="F10" s="3">
        <f>VLOOKUP($B10,$D$123:$E$158,2,0)</f>
        <v>6</v>
      </c>
      <c r="H10" s="3">
        <f>COUNTIF(D10:G10,"&gt;0")</f>
        <v>2</v>
      </c>
      <c r="I10" s="3">
        <f>SUM(D10:G10)</f>
        <v>8</v>
      </c>
      <c r="J10" s="3">
        <f>H10+I10*0.01</f>
        <v>2.08</v>
      </c>
      <c r="K10" s="3">
        <f>RANK(J10,$J$7:$J$54,0)</f>
        <v>4</v>
      </c>
      <c r="L10" s="3">
        <f>VLOOKUP(K10,Punkteverteilung!$A$2:$B$91,2,0)</f>
        <v>4</v>
      </c>
    </row>
    <row r="11" spans="1:12" ht="12.75">
      <c r="A11">
        <v>9</v>
      </c>
      <c r="B11">
        <v>5</v>
      </c>
      <c r="C11" t="str">
        <f>VLOOKUP(A11,Teilnehmer!$A$4:$B$99,2,1)</f>
        <v>Christina</v>
      </c>
      <c r="D11" s="3">
        <f>VLOOKUP(B11,D$39:E$80,2,0)</f>
        <v>-7</v>
      </c>
      <c r="E11" s="3">
        <f>VLOOKUP($B11,$D$84:$E$119,2,0)</f>
        <v>5</v>
      </c>
      <c r="F11" s="3">
        <f>VLOOKUP($B11,$D$123:$E$158,2,0)</f>
        <v>7</v>
      </c>
      <c r="H11" s="3">
        <f>COUNTIF(D11:G11,"&gt;0")</f>
        <v>2</v>
      </c>
      <c r="I11" s="3">
        <f>SUM(D11:G11)</f>
        <v>5</v>
      </c>
      <c r="J11" s="3">
        <f>H11+I11*0.01</f>
        <v>2.05</v>
      </c>
      <c r="K11" s="3">
        <f>RANK(J11,$J$7:$J$54,0)</f>
        <v>7</v>
      </c>
      <c r="L11" s="3">
        <f>VLOOKUP(K11,Punkteverteilung!$A$2:$B$91,2,0)</f>
        <v>1</v>
      </c>
    </row>
    <row r="12" spans="1:12" ht="12.75">
      <c r="A12">
        <v>33</v>
      </c>
      <c r="B12">
        <v>6</v>
      </c>
      <c r="C12" t="str">
        <f>VLOOKUP(A12,Teilnehmer!$A$4:$B$99,2,1)</f>
        <v>Leo</v>
      </c>
      <c r="D12" s="3">
        <f>VLOOKUP(B12,D$39:E$80,2,0)</f>
        <v>-2</v>
      </c>
      <c r="E12" s="3">
        <f>VLOOKUP($B12,$D$84:$E$119,2,0)</f>
        <v>13</v>
      </c>
      <c r="F12" s="3">
        <f>VLOOKUP($B12,$D$123:$E$158,2,0)</f>
        <v>-6</v>
      </c>
      <c r="H12" s="3">
        <f>COUNTIF(D12:G12,"&gt;0")</f>
        <v>1</v>
      </c>
      <c r="I12" s="3">
        <f>SUM(D12:G12)</f>
        <v>5</v>
      </c>
      <c r="J12" s="3">
        <f>H12+I12*0.01</f>
        <v>1.05</v>
      </c>
      <c r="K12" s="3">
        <f>RANK(J12,$J$7:$J$54,0)</f>
        <v>15</v>
      </c>
      <c r="L12" s="3">
        <f>VLOOKUP(K12,Punkteverteilung!$A$2:$B$91,2,0)</f>
        <v>1</v>
      </c>
    </row>
    <row r="13" spans="1:12" ht="12.75">
      <c r="A13">
        <v>16</v>
      </c>
      <c r="B13">
        <v>7</v>
      </c>
      <c r="C13" t="str">
        <f>VLOOKUP(A13,Teilnehmer!$A$4:$B$99,2,1)</f>
        <v>Dieter Staniewski</v>
      </c>
      <c r="D13" s="3">
        <f>VLOOKUP(B13,D$39:E$80,2,0)</f>
        <v>7</v>
      </c>
      <c r="H13" s="3">
        <f>COUNTIF(D13:G13,"&gt;0")</f>
        <v>1</v>
      </c>
      <c r="I13" s="3">
        <f>SUM(D13:G13)</f>
        <v>7</v>
      </c>
      <c r="J13" s="3">
        <f>H13+I13*0.01</f>
        <v>1.07</v>
      </c>
      <c r="K13" s="3">
        <f>RANK(J13,$J$7:$J$54,0)</f>
        <v>14</v>
      </c>
      <c r="L13" s="3">
        <f>VLOOKUP(K13,Punkteverteilung!$A$2:$B$91,2,0)</f>
        <v>1</v>
      </c>
    </row>
    <row r="14" spans="1:12" ht="12.75">
      <c r="A14">
        <v>14</v>
      </c>
      <c r="B14">
        <v>8</v>
      </c>
      <c r="C14" t="str">
        <f>VLOOKUP(A14,Teilnehmer!$A$4:$B$99,2,1)</f>
        <v>Dieter (Neulußheim)</v>
      </c>
      <c r="D14" s="3">
        <f>VLOOKUP(B14,D$39:E$80,2,0)</f>
        <v>-7</v>
      </c>
      <c r="E14" s="3">
        <f>VLOOKUP($B14,$D$84:$E$119,2,0)</f>
        <v>13</v>
      </c>
      <c r="F14" s="3">
        <f>VLOOKUP($B14,$D$123:$E$158,2,0)</f>
        <v>-7</v>
      </c>
      <c r="H14" s="3">
        <f>COUNTIF(D14:G14,"&gt;0")</f>
        <v>1</v>
      </c>
      <c r="I14" s="3">
        <f>SUM(D14:G14)</f>
        <v>-1</v>
      </c>
      <c r="J14" s="3">
        <f>H14+I14*0.01</f>
        <v>0.99</v>
      </c>
      <c r="K14" s="3">
        <f>RANK(J14,$J$7:$J$54,0)</f>
        <v>18</v>
      </c>
      <c r="L14" s="3">
        <f>VLOOKUP(K14,Punkteverteilung!$A$2:$B$91,2,0)</f>
        <v>1</v>
      </c>
    </row>
    <row r="15" spans="1:12" ht="12.75">
      <c r="A15">
        <v>29</v>
      </c>
      <c r="B15">
        <v>9</v>
      </c>
      <c r="C15" t="str">
        <f>VLOOKUP(A15,Teilnehmer!$A$4:$B$99,2,1)</f>
        <v>Josef </v>
      </c>
      <c r="D15" s="3">
        <f>VLOOKUP(B15,D$39:E$80,2,0)</f>
        <v>-1</v>
      </c>
      <c r="E15" s="3">
        <f>VLOOKUP($B15,$D$84:$E$119,2,0)</f>
        <v>-1</v>
      </c>
      <c r="F15" s="3">
        <f>VLOOKUP($B15,$D$123:$E$158,2,0)</f>
        <v>5</v>
      </c>
      <c r="H15" s="3">
        <f>COUNTIF(D15:G15,"&gt;0")</f>
        <v>1</v>
      </c>
      <c r="I15" s="3">
        <f>SUM(D15:G15)</f>
        <v>3</v>
      </c>
      <c r="J15" s="3">
        <f>H15+I15*0.01</f>
        <v>1.03</v>
      </c>
      <c r="K15" s="3">
        <f>RANK(J15,$J$7:$J$54,0)</f>
        <v>17</v>
      </c>
      <c r="L15" s="3">
        <f>VLOOKUP(K15,Punkteverteilung!$A$2:$B$91,2,0)</f>
        <v>1</v>
      </c>
    </row>
    <row r="16" spans="1:12" ht="12.75">
      <c r="A16">
        <v>42</v>
      </c>
      <c r="B16">
        <v>10</v>
      </c>
      <c r="C16" t="str">
        <f>VLOOKUP(A16,Teilnehmer!$A$4:$B$99,2,1)</f>
        <v>Patricia</v>
      </c>
      <c r="D16" s="3">
        <f>VLOOKUP(B16,D$39:E$80,2,0)</f>
        <v>-5</v>
      </c>
      <c r="E16" s="3">
        <f>VLOOKUP($B16,$D$84:$E$119,2,0)</f>
        <v>-5</v>
      </c>
      <c r="F16" s="3">
        <f>VLOOKUP($B16,$D$123:$E$158,2,0)</f>
        <v>-7</v>
      </c>
      <c r="H16" s="3">
        <f>COUNTIF(D16:G16,"&gt;0")</f>
        <v>0</v>
      </c>
      <c r="I16" s="3">
        <f>SUM(D16:G16)</f>
        <v>-17</v>
      </c>
      <c r="J16" s="3">
        <f>H16+I16*0.01</f>
        <v>-0.17</v>
      </c>
      <c r="K16" s="3">
        <f>RANK(J16,$J$7:$J$54,0)</f>
        <v>28</v>
      </c>
      <c r="L16" s="3">
        <f>VLOOKUP(K16,Punkteverteilung!$A$2:$B$91,2,0)</f>
        <v>1</v>
      </c>
    </row>
    <row r="17" spans="1:12" ht="12.75">
      <c r="A17">
        <v>44</v>
      </c>
      <c r="B17">
        <v>11</v>
      </c>
      <c r="C17" t="str">
        <f>VLOOKUP(A17,Teilnehmer!$A$4:$B$99,2,1)</f>
        <v>Rainer N.</v>
      </c>
      <c r="D17" s="3">
        <f>VLOOKUP(B17,D$39:E$80,2,0)</f>
        <v>1</v>
      </c>
      <c r="E17" s="3">
        <f>VLOOKUP($B17,$D$84:$E$119,2,0)</f>
        <v>5</v>
      </c>
      <c r="F17" s="3">
        <f>VLOOKUP($B17,$D$123:$E$158,2,0)</f>
        <v>-5</v>
      </c>
      <c r="H17" s="3">
        <f>COUNTIF(D17:G17,"&gt;0")</f>
        <v>2</v>
      </c>
      <c r="I17" s="3">
        <f>SUM(D17:G17)</f>
        <v>1</v>
      </c>
      <c r="J17" s="3">
        <f>H17+I17*0.01</f>
        <v>2.01</v>
      </c>
      <c r="K17" s="3">
        <f>RANK(J17,$J$7:$J$54,0)</f>
        <v>10</v>
      </c>
      <c r="L17" s="3">
        <f>VLOOKUP(K17,Punkteverteilung!$A$2:$B$91,2,0)</f>
        <v>1</v>
      </c>
    </row>
    <row r="18" spans="1:12" ht="12.75">
      <c r="A18">
        <v>1</v>
      </c>
      <c r="B18">
        <v>12</v>
      </c>
      <c r="C18" t="str">
        <f>VLOOKUP(A18,Teilnehmer!$A$4:$B$99,2,1)</f>
        <v>Achim</v>
      </c>
      <c r="D18" s="3">
        <f>VLOOKUP(B18,D$39:E$80,2,0)</f>
        <v>-2</v>
      </c>
      <c r="E18" s="3">
        <f>VLOOKUP($B18,$D$84:$E$119,2,0)</f>
        <v>5</v>
      </c>
      <c r="F18" s="3">
        <f>VLOOKUP($B18,$D$123:$E$158,2,0)</f>
        <v>6</v>
      </c>
      <c r="H18" s="3">
        <f>COUNTIF(D18:G18,"&gt;0")</f>
        <v>2</v>
      </c>
      <c r="I18" s="3">
        <f>SUM(D18:G18)</f>
        <v>9</v>
      </c>
      <c r="J18" s="3">
        <f>H18+I18*0.01</f>
        <v>2.09</v>
      </c>
      <c r="K18" s="3">
        <f>RANK(J18,$J$7:$J$54,0)</f>
        <v>3</v>
      </c>
      <c r="L18" s="3">
        <f>VLOOKUP(K18,Punkteverteilung!$A$2:$B$91,2,0)</f>
        <v>5</v>
      </c>
    </row>
    <row r="19" spans="1:12" ht="12.75">
      <c r="A19">
        <v>7</v>
      </c>
      <c r="B19">
        <v>13</v>
      </c>
      <c r="C19" t="str">
        <f>VLOOKUP(A19,Teilnehmer!$A$4:$B$99,2,1)</f>
        <v>Barbara</v>
      </c>
      <c r="D19" s="3">
        <f>VLOOKUP(B19,D$39:E$80,2,0)</f>
        <v>3</v>
      </c>
      <c r="E19" s="3">
        <f>VLOOKUP($B19,$D$84:$E$119,2,0)</f>
        <v>-13</v>
      </c>
      <c r="F19" s="3">
        <f>VLOOKUP($B19,$D$123:$E$158,2,0)</f>
        <v>6</v>
      </c>
      <c r="H19" s="3">
        <f>COUNTIF(D19:G19,"&gt;0")</f>
        <v>2</v>
      </c>
      <c r="I19" s="3">
        <f>SUM(D19:G19)</f>
        <v>-4</v>
      </c>
      <c r="J19" s="3">
        <f>H19+I19*0.01</f>
        <v>1.96</v>
      </c>
      <c r="K19" s="3">
        <f>RANK(J19,$J$7:$J$54,0)</f>
        <v>13</v>
      </c>
      <c r="L19" s="3">
        <f>VLOOKUP(K19,Punkteverteilung!$A$2:$B$91,2,0)</f>
        <v>1</v>
      </c>
    </row>
    <row r="20" spans="1:12" ht="12.75">
      <c r="A20">
        <v>4</v>
      </c>
      <c r="B20">
        <v>14</v>
      </c>
      <c r="C20" t="str">
        <f>VLOOKUP(A20,Teilnehmer!$A$4:$B$99,2,1)</f>
        <v>Andreas</v>
      </c>
      <c r="D20" s="3">
        <f>VLOOKUP(B20,D$39:E$80,2,0)</f>
        <v>1</v>
      </c>
      <c r="E20" s="3">
        <f>VLOOKUP($B20,$D$84:$E$119,2,0)</f>
        <v>5</v>
      </c>
      <c r="F20" s="3">
        <f>VLOOKUP($B20,$D$123:$E$158,2,0)</f>
        <v>8</v>
      </c>
      <c r="H20" s="3">
        <f>COUNTIF(D20:G20,"&gt;0")</f>
        <v>3</v>
      </c>
      <c r="I20" s="3">
        <f>SUM(D20:G20)</f>
        <v>14</v>
      </c>
      <c r="J20" s="3">
        <f>H20+I20*0.01</f>
        <v>3.14</v>
      </c>
      <c r="K20" s="3">
        <f>RANK(J20,$J$7:$J$54,0)</f>
        <v>2</v>
      </c>
      <c r="L20" s="3">
        <f>VLOOKUP(K20,Punkteverteilung!$A$2:$B$91,2,0)</f>
        <v>7</v>
      </c>
    </row>
    <row r="21" spans="1:12" ht="12.75">
      <c r="A21">
        <v>53</v>
      </c>
      <c r="B21">
        <v>15</v>
      </c>
      <c r="C21" t="str">
        <f>VLOOKUP(A21,Teilnehmer!$A$4:$B$99,2,1)</f>
        <v>Ulrich</v>
      </c>
      <c r="D21" s="3">
        <f>VLOOKUP(B21,D$39:E$80,2,0)</f>
        <v>-7</v>
      </c>
      <c r="E21" s="3">
        <f>VLOOKUP($B21,$D$84:$E$119,2,0)</f>
        <v>5</v>
      </c>
      <c r="F21" s="3">
        <f>VLOOKUP($B21,$D$123:$E$158,2,0)</f>
        <v>-5</v>
      </c>
      <c r="H21" s="3">
        <f>COUNTIF(D21:G21,"&gt;0")</f>
        <v>1</v>
      </c>
      <c r="I21" s="3">
        <f>SUM(D21:G21)</f>
        <v>-7</v>
      </c>
      <c r="J21" s="3">
        <f>H21+I21*0.01</f>
        <v>0.9299999999999999</v>
      </c>
      <c r="K21" s="3">
        <f>RANK(J21,$J$7:$J$54,0)</f>
        <v>22</v>
      </c>
      <c r="L21" s="3">
        <f>VLOOKUP(K21,Punkteverteilung!$A$2:$B$91,2,0)</f>
        <v>1</v>
      </c>
    </row>
    <row r="22" spans="1:12" ht="12.75">
      <c r="A22">
        <v>48</v>
      </c>
      <c r="B22">
        <v>16</v>
      </c>
      <c r="C22" t="str">
        <f>VLOOKUP(A22,Teilnehmer!$A$4:$B$99,2,1)</f>
        <v>Rudi</v>
      </c>
      <c r="D22" s="3">
        <f>VLOOKUP(B22,D$39:E$80,2,0)</f>
        <v>4</v>
      </c>
      <c r="E22" s="3">
        <f>VLOOKUP($B22,$D$84:$E$119,2,0)</f>
        <v>-5</v>
      </c>
      <c r="F22" s="3">
        <f>VLOOKUP($B22,$D$123:$E$158,2,0)</f>
        <v>8</v>
      </c>
      <c r="H22" s="3">
        <f>COUNTIF(D22:G22,"&gt;0")</f>
        <v>2</v>
      </c>
      <c r="I22" s="3">
        <f>SUM(D22:G22)</f>
        <v>7</v>
      </c>
      <c r="J22" s="3">
        <f>H22+I22*0.01</f>
        <v>2.07</v>
      </c>
      <c r="K22" s="3">
        <f>RANK(J22,$J$7:$J$54,0)</f>
        <v>5</v>
      </c>
      <c r="L22" s="3">
        <f>VLOOKUP(K22,Punkteverteilung!$A$2:$B$91,2,0)</f>
        <v>3</v>
      </c>
    </row>
    <row r="23" spans="1:12" ht="12.75">
      <c r="A23">
        <v>51</v>
      </c>
      <c r="B23">
        <v>17</v>
      </c>
      <c r="C23" t="str">
        <f>VLOOKUP(A23,Teilnehmer!$A$4:$B$99,2,1)</f>
        <v>Thomas</v>
      </c>
      <c r="D23" s="3">
        <f>VLOOKUP(B23,D$39:E$80,2,0)</f>
        <v>-5</v>
      </c>
      <c r="E23" s="3">
        <f>VLOOKUP($B23,$D$84:$E$119,2,0)</f>
        <v>-1</v>
      </c>
      <c r="F23" s="3">
        <f>VLOOKUP($B23,$D$123:$E$158,2,0)</f>
        <v>-6</v>
      </c>
      <c r="H23" s="3">
        <f>COUNTIF(D23:G23,"&gt;0")</f>
        <v>0</v>
      </c>
      <c r="I23" s="3">
        <f>SUM(D23:G23)</f>
        <v>-12</v>
      </c>
      <c r="J23" s="3">
        <f>H23+I23*0.01</f>
        <v>-0.12</v>
      </c>
      <c r="K23" s="3">
        <f>RANK(J23,$J$7:$J$54,0)</f>
        <v>26</v>
      </c>
      <c r="L23" s="3">
        <f>VLOOKUP(K23,Punkteverteilung!$A$2:$B$91,2,0)</f>
        <v>1</v>
      </c>
    </row>
    <row r="24" spans="1:12" ht="12.75">
      <c r="A24">
        <v>41</v>
      </c>
      <c r="B24">
        <v>18</v>
      </c>
      <c r="C24" t="str">
        <f>VLOOKUP(A24,Teilnehmer!$A$4:$B$99,2,1)</f>
        <v>Oswin</v>
      </c>
      <c r="D24" s="3">
        <f>VLOOKUP(B24,D$39:E$80,2,0)</f>
        <v>2</v>
      </c>
      <c r="E24" s="3">
        <f>VLOOKUP($B24,$D$84:$E$119,2,0)</f>
        <v>5</v>
      </c>
      <c r="F24" s="3">
        <f>VLOOKUP($B24,$D$123:$E$158,2,0)</f>
        <v>-8</v>
      </c>
      <c r="H24" s="3">
        <f>COUNTIF(D24:G24,"&gt;0")</f>
        <v>2</v>
      </c>
      <c r="I24" s="3">
        <f>SUM(D24:G24)</f>
        <v>-1</v>
      </c>
      <c r="J24" s="3">
        <f>H24+I24*0.01</f>
        <v>1.99</v>
      </c>
      <c r="K24" s="3">
        <f>RANK(J24,$J$7:$J$54,0)</f>
        <v>12</v>
      </c>
      <c r="L24" s="3">
        <f>VLOOKUP(K24,Punkteverteilung!$A$2:$B$91,2,0)</f>
        <v>1</v>
      </c>
    </row>
    <row r="25" spans="1:12" ht="12.75">
      <c r="A25">
        <v>2</v>
      </c>
      <c r="B25">
        <v>19</v>
      </c>
      <c r="C25" t="str">
        <f>VLOOKUP(A25,Teilnehmer!$A$4:$B$99,2,1)</f>
        <v>Alf</v>
      </c>
      <c r="D25" s="3">
        <f>VLOOKUP(B25,D$39:E$80,2,0)</f>
        <v>-4</v>
      </c>
      <c r="E25" s="3">
        <f>VLOOKUP($B25,$D$84:$E$119,2,0)</f>
        <v>1</v>
      </c>
      <c r="F25" s="3">
        <f>VLOOKUP($B25,$D$123:$E$158,2,0)</f>
        <v>-6</v>
      </c>
      <c r="H25" s="3">
        <f>COUNTIF(D25:G25,"&gt;0")</f>
        <v>1</v>
      </c>
      <c r="I25" s="3">
        <f>SUM(D25:G25)</f>
        <v>-9</v>
      </c>
      <c r="J25" s="3">
        <f>H25+I25*0.01</f>
        <v>0.91</v>
      </c>
      <c r="K25" s="3">
        <f>RANK(J25,$J$7:$J$54,0)</f>
        <v>25</v>
      </c>
      <c r="L25" s="3">
        <f>VLOOKUP(K25,Punkteverteilung!$A$2:$B$91,2,0)</f>
        <v>1</v>
      </c>
    </row>
    <row r="26" spans="1:12" ht="12.75">
      <c r="A26">
        <v>20</v>
      </c>
      <c r="B26">
        <v>20</v>
      </c>
      <c r="C26" t="str">
        <f>VLOOKUP(A26,Teilnehmer!$A$4:$B$99,2,1)</f>
        <v>Friedrich</v>
      </c>
      <c r="D26" s="3">
        <f>VLOOKUP(B26,D$39:E$80,2,0)</f>
        <v>7</v>
      </c>
      <c r="E26" s="3">
        <f>VLOOKUP($B26,$D$84:$E$119,2,0)</f>
        <v>-5</v>
      </c>
      <c r="F26" s="3">
        <f>VLOOKUP($B26,$D$123:$E$158,2,0)</f>
        <v>5</v>
      </c>
      <c r="H26" s="3">
        <f>COUNTIF(D26:G26,"&gt;0")</f>
        <v>2</v>
      </c>
      <c r="I26" s="3">
        <f>SUM(D26:G26)</f>
        <v>7</v>
      </c>
      <c r="J26" s="3">
        <f>H26+I26*0.01</f>
        <v>2.07</v>
      </c>
      <c r="K26" s="3">
        <f>RANK(J26,$J$7:$J$54,0)</f>
        <v>5</v>
      </c>
      <c r="L26" s="3">
        <f>VLOOKUP(K26,Punkteverteilung!$A$2:$B$91,2,0)</f>
        <v>3</v>
      </c>
    </row>
    <row r="27" spans="1:12" ht="12.75">
      <c r="A27">
        <v>40</v>
      </c>
      <c r="B27">
        <v>21</v>
      </c>
      <c r="C27" t="str">
        <f>VLOOKUP(A27,Teilnehmer!$A$4:$B$99,2,1)</f>
        <v>Michele</v>
      </c>
      <c r="D27" s="3">
        <f>VLOOKUP(B27,D$39:E$80,2,0)</f>
        <v>5</v>
      </c>
      <c r="E27" s="3">
        <f>VLOOKUP($B27,$D$84:$E$119,2,0)</f>
        <v>-13</v>
      </c>
      <c r="F27" s="3">
        <f>VLOOKUP($B27,$D$123:$E$158,2,0)</f>
        <v>8</v>
      </c>
      <c r="H27" s="3">
        <f>COUNTIF(D27:G27,"&gt;0")</f>
        <v>2</v>
      </c>
      <c r="I27" s="3">
        <f>SUM(D27:G27)</f>
        <v>0</v>
      </c>
      <c r="J27" s="3">
        <f>H27+I27*0.01</f>
        <v>2</v>
      </c>
      <c r="K27" s="3">
        <f>RANK(J27,$J$7:$J$54,0)</f>
        <v>11</v>
      </c>
      <c r="L27" s="3">
        <f>VLOOKUP(K27,Punkteverteilung!$A$2:$B$91,2,0)</f>
        <v>1</v>
      </c>
    </row>
    <row r="28" spans="1:12" ht="12.75">
      <c r="A28">
        <v>18</v>
      </c>
      <c r="B28">
        <v>22</v>
      </c>
      <c r="C28" t="str">
        <f>VLOOKUP(A28,Teilnehmer!$A$4:$B$99,2,1)</f>
        <v>Elfi</v>
      </c>
      <c r="D28" s="3">
        <f>VLOOKUP(B28,D$39:E$80,2,0)</f>
        <v>-1</v>
      </c>
      <c r="E28" s="3">
        <f>VLOOKUP($B28,$D$84:$E$119,2,0)</f>
        <v>-5</v>
      </c>
      <c r="F28" s="3">
        <f>VLOOKUP($B28,$D$123:$E$158,2,0)</f>
        <v>-8</v>
      </c>
      <c r="H28" s="3">
        <f>COUNTIF(D28:G28,"&gt;0")</f>
        <v>0</v>
      </c>
      <c r="I28" s="3">
        <f>SUM(D28:G28)</f>
        <v>-14</v>
      </c>
      <c r="J28" s="3">
        <f>H28+I28*0.01</f>
        <v>-0.14</v>
      </c>
      <c r="K28" s="3">
        <f>RANK(J28,$J$7:$J$54,0)</f>
        <v>27</v>
      </c>
      <c r="L28" s="3">
        <f>VLOOKUP(K28,Punkteverteilung!$A$2:$B$91,2,0)</f>
        <v>1</v>
      </c>
    </row>
    <row r="29" spans="1:12" ht="12.75">
      <c r="A29">
        <v>24</v>
      </c>
      <c r="B29">
        <v>23</v>
      </c>
      <c r="C29" t="str">
        <f>VLOOKUP(A29,Teilnehmer!$A$4:$B$99,2,1)</f>
        <v>Helga</v>
      </c>
      <c r="D29" s="3">
        <f>VLOOKUP(B29,D$39:E$80,2,0)</f>
        <v>3</v>
      </c>
      <c r="E29" s="3">
        <f>VLOOKUP($B29,$D$84:$E$119,2,0)</f>
        <v>-5</v>
      </c>
      <c r="F29" s="3">
        <f>VLOOKUP($B29,$D$123:$E$158,2,0)</f>
        <v>-6</v>
      </c>
      <c r="H29" s="3">
        <f>COUNTIF(D29:G29,"&gt;0")</f>
        <v>1</v>
      </c>
      <c r="I29" s="3">
        <f>SUM(D29:G29)</f>
        <v>-8</v>
      </c>
      <c r="J29" s="3">
        <f>H29+I29*0.01</f>
        <v>0.92</v>
      </c>
      <c r="K29" s="3">
        <f>RANK(J29,$J$7:$J$54,0)</f>
        <v>24</v>
      </c>
      <c r="L29" s="3">
        <f>VLOOKUP(K29,Punkteverteilung!$A$2:$B$91,2,0)</f>
        <v>1</v>
      </c>
    </row>
    <row r="30" spans="1:12" ht="12.75">
      <c r="A30">
        <v>54</v>
      </c>
      <c r="B30">
        <v>24</v>
      </c>
      <c r="C30" t="str">
        <f>VLOOKUP(A30,Teilnehmer!$A$4:$B$99,2,1)</f>
        <v>Willi</v>
      </c>
      <c r="D30" s="3">
        <f>VLOOKUP(B30,D$39:E$80,2,0)</f>
        <v>-4</v>
      </c>
      <c r="E30" s="3">
        <f>VLOOKUP($B30,$D$84:$E$119,2,0)</f>
        <v>5</v>
      </c>
      <c r="F30" s="3">
        <f>VLOOKUP($B30,$D$123:$E$158,2,0)</f>
        <v>-8</v>
      </c>
      <c r="H30" s="3">
        <f>COUNTIF(D30:G30,"&gt;0")</f>
        <v>1</v>
      </c>
      <c r="I30" s="3">
        <f>SUM(D30:G30)</f>
        <v>-7</v>
      </c>
      <c r="J30" s="3">
        <f>H30+I30*0.01</f>
        <v>0.9299999999999999</v>
      </c>
      <c r="K30" s="3">
        <f>RANK(J30,$J$7:$J$54,0)</f>
        <v>22</v>
      </c>
      <c r="L30" s="3">
        <f>VLOOKUP(K30,Punkteverteilung!$A$2:$B$91,2,0)</f>
        <v>1</v>
      </c>
    </row>
    <row r="31" spans="1:12" ht="12.75">
      <c r="A31">
        <v>6</v>
      </c>
      <c r="B31">
        <v>25</v>
      </c>
      <c r="C31" t="str">
        <f>VLOOKUP(A31,Teilnehmer!$A$4:$B$99,2,1)</f>
        <v>August</v>
      </c>
      <c r="D31" s="3">
        <f>VLOOKUP(B31,D$39:E$80,2,0)</f>
        <v>4</v>
      </c>
      <c r="H31" s="3">
        <f>COUNTIF(D31:G31,"&gt;0")</f>
        <v>1</v>
      </c>
      <c r="I31" s="3">
        <f>SUM(D31:G31)</f>
        <v>4</v>
      </c>
      <c r="J31" s="3">
        <f>H31+I31*0.01</f>
        <v>1.04</v>
      </c>
      <c r="K31" s="3">
        <f>RANK(J31,$J$7:$J$54,0)</f>
        <v>16</v>
      </c>
      <c r="L31" s="3">
        <f>VLOOKUP(K31,Punkteverteilung!$A$2:$B$91,2,0)</f>
        <v>1</v>
      </c>
    </row>
    <row r="32" spans="1:12" ht="12.75">
      <c r="A32">
        <v>71</v>
      </c>
      <c r="B32">
        <v>26</v>
      </c>
      <c r="C32" t="str">
        <f>VLOOKUP(A32,Teilnehmer!$A$4:$B$99,2,1)</f>
        <v>Benny</v>
      </c>
      <c r="D32" s="3">
        <f>VLOOKUP(B32,D$39:E$80,2,0)</f>
        <v>2</v>
      </c>
      <c r="E32" s="3">
        <f>VLOOKUP($B32,$D$84:$E$119,2,0)</f>
        <v>-5</v>
      </c>
      <c r="F32" s="3">
        <f>VLOOKUP($B32,$D$123:$E$158,2,0)</f>
        <v>8</v>
      </c>
      <c r="H32" s="3">
        <f>COUNTIF(D32:G32,"&gt;0")</f>
        <v>2</v>
      </c>
      <c r="I32" s="3">
        <f>SUM(D32:G32)</f>
        <v>5</v>
      </c>
      <c r="J32" s="3">
        <f>H32+I32*0.01</f>
        <v>2.05</v>
      </c>
      <c r="K32" s="3">
        <f>RANK(J32,$J$7:$J$54,0)</f>
        <v>7</v>
      </c>
      <c r="L32" s="3">
        <f>VLOOKUP(K32,Punkteverteilung!$A$2:$B$91,2,0)</f>
        <v>1</v>
      </c>
    </row>
    <row r="33" spans="1:12" ht="12.75">
      <c r="A33">
        <v>23</v>
      </c>
      <c r="B33">
        <v>27</v>
      </c>
      <c r="C33" t="str">
        <f>VLOOKUP(A33,Teilnehmer!$A$4:$B$99,2,1)</f>
        <v>Heiko</v>
      </c>
      <c r="D33" s="3">
        <f>VLOOKUP(B33,D$39:E$80,2,0)</f>
        <v>7</v>
      </c>
      <c r="E33" s="3">
        <f>VLOOKUP($B33,$D$84:$E$119,2,0)</f>
        <v>1</v>
      </c>
      <c r="F33" s="3">
        <f>VLOOKUP($B33,$D$123:$E$158,2,0)</f>
        <v>7</v>
      </c>
      <c r="H33" s="3">
        <f>COUNTIF(D33:G33,"&gt;0")</f>
        <v>3</v>
      </c>
      <c r="I33" s="3">
        <f>SUM(D33:G33)</f>
        <v>15</v>
      </c>
      <c r="J33" s="3">
        <f>H33+I33*0.01</f>
        <v>3.15</v>
      </c>
      <c r="K33" s="3">
        <f>RANK(J33,$J$7:$J$54,0)</f>
        <v>1</v>
      </c>
      <c r="L33" s="3">
        <f>VLOOKUP(K33,Punkteverteilung!$A$2:$B$91,2,0)</f>
        <v>10</v>
      </c>
    </row>
    <row r="34" spans="1:12" ht="12.75">
      <c r="A34">
        <v>8</v>
      </c>
      <c r="B34">
        <v>28</v>
      </c>
      <c r="C34" t="str">
        <f>VLOOKUP(A34,Teilnehmer!$A$4:$B$99,2,1)</f>
        <v>Christiane</v>
      </c>
      <c r="D34" s="3">
        <f>VLOOKUP(B34,D$39:E$80,2,0)</f>
        <v>5</v>
      </c>
      <c r="E34" s="3">
        <f>VLOOKUP($B34,$D$84:$E$119,2,0)</f>
        <v>-5</v>
      </c>
      <c r="F34" s="3">
        <f>VLOOKUP($B34,$D$123:$E$158,2,0)</f>
        <v>-6</v>
      </c>
      <c r="H34" s="3">
        <f>COUNTIF(D34:G34,"&gt;0")</f>
        <v>1</v>
      </c>
      <c r="I34" s="3">
        <f>SUM(D34:G34)</f>
        <v>-6</v>
      </c>
      <c r="J34" s="3">
        <f>H34+I34*0.01</f>
        <v>0.94</v>
      </c>
      <c r="K34" s="3">
        <f>RANK(J34,$J$7:$J$54,0)</f>
        <v>20</v>
      </c>
      <c r="L34" s="3">
        <f>VLOOKUP(K34,Punkteverteilung!$A$2:$B$91,2,0)</f>
        <v>1</v>
      </c>
    </row>
    <row r="38" spans="2:6" ht="12.75">
      <c r="B38" s="8" t="s">
        <v>93</v>
      </c>
      <c r="C38" s="8"/>
      <c r="D38" s="8"/>
      <c r="E38" s="8"/>
      <c r="F38" s="8"/>
    </row>
    <row r="39" spans="1:6" ht="12.75">
      <c r="A39" s="9">
        <v>1</v>
      </c>
      <c r="B39" s="10" t="s">
        <v>100</v>
      </c>
      <c r="C39" s="10" t="str">
        <f>VLOOKUP(D39,$B$7:$C$38,2,1)</f>
        <v>Christiane</v>
      </c>
      <c r="D39" s="11">
        <v>28</v>
      </c>
      <c r="E39" s="12">
        <f>F39-F42</f>
        <v>5</v>
      </c>
      <c r="F39" s="13">
        <v>13</v>
      </c>
    </row>
    <row r="40" spans="1:6" ht="12.75">
      <c r="A40" s="9"/>
      <c r="B40" s="10"/>
      <c r="C40" s="10" t="str">
        <f>VLOOKUP(D40,$B$7:$C$38,2,1)</f>
        <v>Michele</v>
      </c>
      <c r="D40" s="11">
        <v>21</v>
      </c>
      <c r="E40" s="12">
        <f>F39-F42</f>
        <v>5</v>
      </c>
      <c r="F40" s="13"/>
    </row>
    <row r="41" spans="1:6" ht="12.75">
      <c r="A41" s="9"/>
      <c r="B41" s="10"/>
      <c r="C41" s="10" t="e">
        <f>VLOOKUP(D41,$B$7:$C$38,2,1)</f>
        <v>#N/A</v>
      </c>
      <c r="D41" s="11"/>
      <c r="E41" s="12">
        <f>F39-F42</f>
        <v>5</v>
      </c>
      <c r="F41" s="13"/>
    </row>
    <row r="42" spans="1:6" ht="12.75">
      <c r="A42" s="9"/>
      <c r="B42" s="14" t="s">
        <v>101</v>
      </c>
      <c r="C42" s="14" t="str">
        <f>VLOOKUP(D42,$B$7:$C$38,2,1)</f>
        <v>Thomas</v>
      </c>
      <c r="D42" s="15">
        <v>17</v>
      </c>
      <c r="E42" s="16">
        <f>F42-F39</f>
        <v>-5</v>
      </c>
      <c r="F42" s="17">
        <v>8</v>
      </c>
    </row>
    <row r="43" spans="1:6" ht="12.75">
      <c r="A43" s="9"/>
      <c r="B43" s="14"/>
      <c r="C43" s="14" t="str">
        <f>VLOOKUP(D43,$B$7:$C$38,2,1)</f>
        <v>Patricia</v>
      </c>
      <c r="D43" s="15">
        <v>10</v>
      </c>
      <c r="E43" s="16">
        <f>F42-F39</f>
        <v>-5</v>
      </c>
      <c r="F43" s="17"/>
    </row>
    <row r="44" spans="1:6" ht="12.75">
      <c r="A44" s="9"/>
      <c r="B44" s="14"/>
      <c r="C44" s="14" t="e">
        <f>VLOOKUP(D44,$B$7:$C$38,2,1)</f>
        <v>#N/A</v>
      </c>
      <c r="D44" s="15"/>
      <c r="E44" s="16">
        <f>F42-F39</f>
        <v>-5</v>
      </c>
      <c r="F44" s="17"/>
    </row>
    <row r="45" spans="1:6" ht="12.75">
      <c r="A45" s="9">
        <v>2</v>
      </c>
      <c r="B45" s="10" t="s">
        <v>100</v>
      </c>
      <c r="C45" s="10" t="str">
        <f>VLOOKUP(D45,$B$7:$C$38,2,1)</f>
        <v>August</v>
      </c>
      <c r="D45" s="11">
        <v>25</v>
      </c>
      <c r="E45" s="12">
        <f>F45-F48</f>
        <v>4</v>
      </c>
      <c r="F45" s="13">
        <v>13</v>
      </c>
    </row>
    <row r="46" spans="1:6" ht="12.75">
      <c r="A46" s="9"/>
      <c r="B46" s="10"/>
      <c r="C46" s="10" t="str">
        <f>VLOOKUP(D46,$B$7:$C$38,2,1)</f>
        <v>Rudi</v>
      </c>
      <c r="D46" s="11">
        <v>16</v>
      </c>
      <c r="E46" s="12">
        <f>F45-F48</f>
        <v>4</v>
      </c>
      <c r="F46" s="13"/>
    </row>
    <row r="47" spans="1:6" ht="12.75">
      <c r="A47" s="9"/>
      <c r="B47" s="10"/>
      <c r="C47" s="10" t="e">
        <f>VLOOKUP(D47,$B$7:$C$38,2,1)</f>
        <v>#N/A</v>
      </c>
      <c r="D47" s="11"/>
      <c r="E47" s="12">
        <f>F45-F48</f>
        <v>4</v>
      </c>
      <c r="F47" s="13"/>
    </row>
    <row r="48" spans="1:6" ht="12.75">
      <c r="A48" s="9"/>
      <c r="B48" s="14" t="s">
        <v>101</v>
      </c>
      <c r="C48" s="14" t="str">
        <f>VLOOKUP(D48,$B$7:$C$38,2,1)</f>
        <v>Alf</v>
      </c>
      <c r="D48" s="15">
        <v>19</v>
      </c>
      <c r="E48" s="16">
        <f>F48-F45</f>
        <v>-4</v>
      </c>
      <c r="F48" s="17">
        <v>9</v>
      </c>
    </row>
    <row r="49" spans="1:6" ht="12.75">
      <c r="A49" s="9"/>
      <c r="B49" s="14"/>
      <c r="C49" s="14" t="str">
        <f>VLOOKUP(D49,$B$7:$C$38,2,1)</f>
        <v>Willi</v>
      </c>
      <c r="D49" s="15">
        <v>24</v>
      </c>
      <c r="E49" s="16">
        <f>F48-F45</f>
        <v>-4</v>
      </c>
      <c r="F49" s="17"/>
    </row>
    <row r="50" spans="1:6" ht="12.75">
      <c r="A50" s="9"/>
      <c r="B50" s="14"/>
      <c r="C50" s="14" t="e">
        <f>VLOOKUP(D50,$B$7:$C$38,2,1)</f>
        <v>#N/A</v>
      </c>
      <c r="D50" s="15"/>
      <c r="E50" s="16">
        <f>F48-F45</f>
        <v>-4</v>
      </c>
      <c r="F50" s="17"/>
    </row>
    <row r="51" spans="1:6" ht="12.75">
      <c r="A51" s="9">
        <v>3</v>
      </c>
      <c r="B51" s="10" t="s">
        <v>100</v>
      </c>
      <c r="C51" s="10" t="str">
        <f>VLOOKUP(D51,$B$7:$C$38,2,1)</f>
        <v>Daniel</v>
      </c>
      <c r="D51" s="11">
        <v>2</v>
      </c>
      <c r="E51" s="12">
        <f>F51-F54</f>
        <v>-7</v>
      </c>
      <c r="F51" s="13">
        <v>6</v>
      </c>
    </row>
    <row r="52" spans="1:6" ht="12.75">
      <c r="A52" s="9"/>
      <c r="B52" s="10"/>
      <c r="C52" s="10" t="str">
        <f>VLOOKUP(D52,$B$7:$C$38,2,1)</f>
        <v>Ulrich</v>
      </c>
      <c r="D52" s="11">
        <v>15</v>
      </c>
      <c r="E52" s="12">
        <f>F51-F54</f>
        <v>-7</v>
      </c>
      <c r="F52" s="13"/>
    </row>
    <row r="53" spans="1:6" ht="12.75">
      <c r="A53" s="9"/>
      <c r="B53" s="10"/>
      <c r="C53" s="10" t="e">
        <f>VLOOKUP(D53,$B$7:$C$38,2,1)</f>
        <v>#N/A</v>
      </c>
      <c r="D53" s="11"/>
      <c r="E53" s="12">
        <f>F51-F54</f>
        <v>-7</v>
      </c>
      <c r="F53" s="13"/>
    </row>
    <row r="54" spans="1:6" ht="12.75">
      <c r="A54" s="9"/>
      <c r="B54" s="14" t="s">
        <v>101</v>
      </c>
      <c r="C54" s="14" t="str">
        <f>VLOOKUP(D54,$B$7:$C$38,2,1)</f>
        <v>Friedrich</v>
      </c>
      <c r="D54" s="15">
        <v>20</v>
      </c>
      <c r="E54" s="16">
        <f>F54-F51</f>
        <v>7</v>
      </c>
      <c r="F54" s="17">
        <v>13</v>
      </c>
    </row>
    <row r="55" spans="1:6" ht="12.75">
      <c r="A55" s="9"/>
      <c r="B55" s="14"/>
      <c r="C55" s="14" t="str">
        <f>VLOOKUP(D55,$B$7:$C$38,2,1)</f>
        <v>Dieter Staniewski</v>
      </c>
      <c r="D55" s="15">
        <v>7</v>
      </c>
      <c r="E55" s="16">
        <f>F54-F51</f>
        <v>7</v>
      </c>
      <c r="F55" s="17"/>
    </row>
    <row r="56" spans="1:6" ht="12.75">
      <c r="A56" s="9"/>
      <c r="B56" s="14"/>
      <c r="C56" s="14" t="e">
        <f>VLOOKUP(D56,$B$7:$C$38,2,1)</f>
        <v>#N/A</v>
      </c>
      <c r="D56" s="15"/>
      <c r="E56" s="16">
        <f>F54-F51</f>
        <v>7</v>
      </c>
      <c r="F56" s="17"/>
    </row>
    <row r="57" spans="1:6" ht="12.75">
      <c r="A57" s="9">
        <v>4</v>
      </c>
      <c r="B57" s="10" t="s">
        <v>100</v>
      </c>
      <c r="C57" s="10" t="str">
        <f>VLOOKUP(D57,$B$7:$C$38,2,1)</f>
        <v>Heiko</v>
      </c>
      <c r="D57" s="11">
        <v>27</v>
      </c>
      <c r="E57" s="12">
        <f>F57-F60</f>
        <v>7</v>
      </c>
      <c r="F57" s="13">
        <v>13</v>
      </c>
    </row>
    <row r="58" spans="1:6" ht="12.75">
      <c r="A58" s="9"/>
      <c r="B58" s="10"/>
      <c r="C58" s="10" t="str">
        <f>VLOOKUP(D58,$B$7:$C$38,2,1)</f>
        <v>Xavier</v>
      </c>
      <c r="D58" s="11">
        <v>1</v>
      </c>
      <c r="E58" s="12">
        <f>F57-F60</f>
        <v>7</v>
      </c>
      <c r="F58" s="13"/>
    </row>
    <row r="59" spans="1:6" ht="12.75">
      <c r="A59" s="9"/>
      <c r="B59" s="10"/>
      <c r="C59" s="10" t="e">
        <f>VLOOKUP(D59,$B$7:$C$38,2,1)</f>
        <v>#N/A</v>
      </c>
      <c r="D59" s="11"/>
      <c r="E59" s="12">
        <f>F57-F60</f>
        <v>7</v>
      </c>
      <c r="F59" s="13"/>
    </row>
    <row r="60" spans="1:6" ht="12.75">
      <c r="A60" s="9"/>
      <c r="B60" s="14" t="s">
        <v>101</v>
      </c>
      <c r="C60" s="14" t="str">
        <f>VLOOKUP(D60,$B$7:$C$38,2,1)</f>
        <v>Dieter (Neulußheim)</v>
      </c>
      <c r="D60" s="15">
        <v>8</v>
      </c>
      <c r="E60" s="16">
        <f>F60-F57</f>
        <v>-7</v>
      </c>
      <c r="F60" s="17">
        <v>6</v>
      </c>
    </row>
    <row r="61" spans="1:6" ht="12.75">
      <c r="A61" s="9"/>
      <c r="B61" s="14"/>
      <c r="C61" s="14" t="str">
        <f>VLOOKUP(D61,$B$7:$C$38,2,1)</f>
        <v>Christina</v>
      </c>
      <c r="D61" s="15">
        <v>5</v>
      </c>
      <c r="E61" s="16">
        <f>F60-F57</f>
        <v>-7</v>
      </c>
      <c r="F61" s="17"/>
    </row>
    <row r="62" spans="1:6" ht="12.75">
      <c r="A62" s="9"/>
      <c r="B62" s="14"/>
      <c r="C62" s="14" t="e">
        <f>VLOOKUP(D62,$B$7:$C$38,2,1)</f>
        <v>#N/A</v>
      </c>
      <c r="D62" s="15"/>
      <c r="E62" s="16">
        <f>F60-F57</f>
        <v>-7</v>
      </c>
      <c r="F62" s="17"/>
    </row>
    <row r="63" spans="1:6" ht="12.75">
      <c r="A63" s="9">
        <v>5</v>
      </c>
      <c r="B63" s="10" t="s">
        <v>100</v>
      </c>
      <c r="C63" s="10" t="str">
        <f>VLOOKUP(D63,$B$7:$C$38,2,1)</f>
        <v>Helga</v>
      </c>
      <c r="D63" s="11">
        <v>23</v>
      </c>
      <c r="E63" s="12">
        <f>F63-F66</f>
        <v>3</v>
      </c>
      <c r="F63" s="13">
        <v>13</v>
      </c>
    </row>
    <row r="64" spans="1:6" ht="12.75">
      <c r="A64" s="9"/>
      <c r="B64" s="10"/>
      <c r="C64" s="10" t="str">
        <f>VLOOKUP(D64,$B$7:$C$38,2,1)</f>
        <v>Barbara</v>
      </c>
      <c r="D64" s="11">
        <v>13</v>
      </c>
      <c r="E64" s="12">
        <f>F63-F66</f>
        <v>3</v>
      </c>
      <c r="F64" s="13"/>
    </row>
    <row r="65" spans="1:6" ht="12.75">
      <c r="A65" s="9"/>
      <c r="B65" s="10"/>
      <c r="C65" s="10" t="e">
        <f>VLOOKUP(D65,$B$7:$C$38,2,1)</f>
        <v>#N/A</v>
      </c>
      <c r="D65" s="11"/>
      <c r="E65" s="12">
        <f>F63-F66</f>
        <v>3</v>
      </c>
      <c r="F65" s="13"/>
    </row>
    <row r="66" spans="1:6" ht="12.75">
      <c r="A66" s="9"/>
      <c r="B66" s="14" t="s">
        <v>101</v>
      </c>
      <c r="C66" s="14" t="str">
        <f>VLOOKUP(D66,$B$7:$C$38,2,1)</f>
        <v>Johan</v>
      </c>
      <c r="D66" s="18">
        <v>4</v>
      </c>
      <c r="E66" s="16">
        <f>F66-F63</f>
        <v>-3</v>
      </c>
      <c r="F66" s="17">
        <v>10</v>
      </c>
    </row>
    <row r="67" spans="1:6" ht="12.75">
      <c r="A67" s="9"/>
      <c r="B67" s="14"/>
      <c r="C67" s="14" t="str">
        <f>VLOOKUP(D67,$B$7:$C$38,2,1)</f>
        <v>Steffi</v>
      </c>
      <c r="D67" s="18">
        <v>3</v>
      </c>
      <c r="E67" s="16">
        <f>F66-F63</f>
        <v>-3</v>
      </c>
      <c r="F67" s="17"/>
    </row>
    <row r="68" spans="1:6" ht="12.75">
      <c r="A68" s="9"/>
      <c r="B68" s="14"/>
      <c r="C68" s="14" t="e">
        <f>VLOOKUP(D68,$B$7:$C$38,2,1)</f>
        <v>#N/A</v>
      </c>
      <c r="D68" s="18"/>
      <c r="E68" s="16">
        <f>F66-F63</f>
        <v>-3</v>
      </c>
      <c r="F68" s="17"/>
    </row>
    <row r="69" spans="1:6" ht="12.75">
      <c r="A69" s="9">
        <v>6</v>
      </c>
      <c r="B69" s="10" t="s">
        <v>100</v>
      </c>
      <c r="C69" s="10" t="str">
        <f>VLOOKUP(D69,$B$7:$C$38,2,1)</f>
        <v>Oswin</v>
      </c>
      <c r="D69" s="11">
        <v>18</v>
      </c>
      <c r="E69" s="12">
        <f>F69-F72</f>
        <v>2</v>
      </c>
      <c r="F69" s="13">
        <v>13</v>
      </c>
    </row>
    <row r="70" spans="1:6" ht="12.75">
      <c r="A70" s="9"/>
      <c r="B70" s="10"/>
      <c r="C70" s="10" t="str">
        <f>VLOOKUP(D70,$B$7:$C$38,2,1)</f>
        <v>Benny</v>
      </c>
      <c r="D70" s="11">
        <v>26</v>
      </c>
      <c r="E70" s="12">
        <f>F69-F72</f>
        <v>2</v>
      </c>
      <c r="F70" s="13"/>
    </row>
    <row r="71" spans="1:6" ht="12.75">
      <c r="A71" s="9"/>
      <c r="B71" s="10"/>
      <c r="C71" s="10" t="e">
        <f>VLOOKUP(D71,$B$7:$C$38,2,1)</f>
        <v>#N/A</v>
      </c>
      <c r="D71" s="11"/>
      <c r="E71" s="12">
        <f>F69-F72</f>
        <v>2</v>
      </c>
      <c r="F71" s="13"/>
    </row>
    <row r="72" spans="1:6" ht="12.75">
      <c r="A72" s="9"/>
      <c r="B72" s="14" t="s">
        <v>101</v>
      </c>
      <c r="C72" s="14" t="str">
        <f>VLOOKUP(D72,$B$7:$C$38,2,1)</f>
        <v>Achim</v>
      </c>
      <c r="D72" s="15">
        <v>12</v>
      </c>
      <c r="E72" s="16">
        <f>F72-F69</f>
        <v>-2</v>
      </c>
      <c r="F72" s="17">
        <v>11</v>
      </c>
    </row>
    <row r="73" spans="1:6" ht="12.75">
      <c r="A73" s="9"/>
      <c r="B73" s="14"/>
      <c r="C73" s="14" t="str">
        <f>VLOOKUP(D73,$B$7:$C$38,2,1)</f>
        <v>Leo</v>
      </c>
      <c r="D73" s="15">
        <v>6</v>
      </c>
      <c r="E73" s="16">
        <f>F72-F69</f>
        <v>-2</v>
      </c>
      <c r="F73" s="17"/>
    </row>
    <row r="74" spans="1:6" ht="12.75">
      <c r="A74" s="9"/>
      <c r="B74" s="14"/>
      <c r="C74" s="14" t="e">
        <f>VLOOKUP(D74,$B$7:$C$38,2,1)</f>
        <v>#N/A</v>
      </c>
      <c r="D74" s="15"/>
      <c r="E74" s="16">
        <f>F72-F69</f>
        <v>-2</v>
      </c>
      <c r="F74" s="17"/>
    </row>
    <row r="75" spans="1:6" ht="12.75">
      <c r="A75" s="9">
        <v>7</v>
      </c>
      <c r="B75" s="10" t="s">
        <v>100</v>
      </c>
      <c r="C75" s="10" t="str">
        <f>VLOOKUP(D75,$B$7:$C$38,2,1)</f>
        <v>Rainer N.</v>
      </c>
      <c r="D75" s="11">
        <v>11</v>
      </c>
      <c r="E75" s="12">
        <f>F75-F78</f>
        <v>1</v>
      </c>
      <c r="F75" s="13">
        <v>13</v>
      </c>
    </row>
    <row r="76" spans="1:6" ht="12.75">
      <c r="A76" s="9"/>
      <c r="B76" s="10"/>
      <c r="C76" s="10" t="str">
        <f>VLOOKUP(D76,$B$7:$C$38,2,1)</f>
        <v>Andreas</v>
      </c>
      <c r="D76" s="11">
        <v>14</v>
      </c>
      <c r="E76" s="12">
        <f>F75-F78</f>
        <v>1</v>
      </c>
      <c r="F76" s="13"/>
    </row>
    <row r="77" spans="1:6" ht="12.75">
      <c r="A77" s="9"/>
      <c r="B77" s="10"/>
      <c r="C77" s="10" t="e">
        <f>VLOOKUP(D77,$B$7:$C$38,2,1)</f>
        <v>#N/A</v>
      </c>
      <c r="D77" s="11"/>
      <c r="E77" s="12">
        <f>F75-F78</f>
        <v>1</v>
      </c>
      <c r="F77" s="13"/>
    </row>
    <row r="78" spans="1:6" ht="12.75">
      <c r="A78" s="9"/>
      <c r="B78" s="14" t="s">
        <v>101</v>
      </c>
      <c r="C78" s="14" t="str">
        <f>VLOOKUP(D78,$B$7:$C$38,2,1)</f>
        <v>Josef </v>
      </c>
      <c r="D78" s="15">
        <v>9</v>
      </c>
      <c r="E78" s="16">
        <f>F78-F75</f>
        <v>-1</v>
      </c>
      <c r="F78" s="17">
        <v>12</v>
      </c>
    </row>
    <row r="79" spans="1:6" ht="12.75">
      <c r="A79" s="9"/>
      <c r="B79" s="14"/>
      <c r="C79" s="14" t="str">
        <f>VLOOKUP(D79,$B$7:$C$38,2,1)</f>
        <v>Elfi</v>
      </c>
      <c r="D79" s="15">
        <v>22</v>
      </c>
      <c r="E79" s="16">
        <f>F78-F75</f>
        <v>-1</v>
      </c>
      <c r="F79" s="17"/>
    </row>
    <row r="80" spans="1:6" ht="12.75">
      <c r="A80" s="9"/>
      <c r="B80" s="14"/>
      <c r="C80" s="14" t="e">
        <f>VLOOKUP(D80,$B$7:$C$38,2,1)</f>
        <v>#N/A</v>
      </c>
      <c r="D80" s="15"/>
      <c r="E80" s="16">
        <f>F78-F75</f>
        <v>-1</v>
      </c>
      <c r="F80" s="17"/>
    </row>
    <row r="83" spans="2:6" ht="12.75">
      <c r="B83" s="8" t="s">
        <v>94</v>
      </c>
      <c r="C83" s="8"/>
      <c r="D83" s="8"/>
      <c r="E83" s="8"/>
      <c r="F83" s="8"/>
    </row>
    <row r="84" spans="1:6" ht="12.75">
      <c r="A84" s="9">
        <v>1</v>
      </c>
      <c r="B84" s="10" t="s">
        <v>100</v>
      </c>
      <c r="C84" s="10" t="str">
        <f>VLOOKUP(D84,$B$7:$C$38,2,1)</f>
        <v>Christina</v>
      </c>
      <c r="D84" s="11">
        <v>5</v>
      </c>
      <c r="E84" s="12">
        <f>F84-F87</f>
        <v>5</v>
      </c>
      <c r="F84" s="13">
        <v>13</v>
      </c>
    </row>
    <row r="85" spans="1:6" ht="12.75">
      <c r="A85" s="9"/>
      <c r="B85" s="10"/>
      <c r="C85" s="10" t="str">
        <f>VLOOKUP(D85,$B$7:$C$38,2,1)</f>
        <v>Ulrich</v>
      </c>
      <c r="D85" s="11">
        <v>15</v>
      </c>
      <c r="E85" s="12">
        <f>F84-F87</f>
        <v>5</v>
      </c>
      <c r="F85" s="13"/>
    </row>
    <row r="86" spans="1:6" ht="12.75">
      <c r="A86" s="9"/>
      <c r="B86" s="10"/>
      <c r="C86" s="10" t="str">
        <f>VLOOKUP(D86,$B$7:$C$38,2,1)</f>
        <v>Willi</v>
      </c>
      <c r="D86" s="11">
        <v>24</v>
      </c>
      <c r="E86" s="12">
        <f>F84-F87</f>
        <v>5</v>
      </c>
      <c r="F86" s="13"/>
    </row>
    <row r="87" spans="1:6" ht="12.75">
      <c r="A87" s="9"/>
      <c r="B87" s="14" t="s">
        <v>101</v>
      </c>
      <c r="C87" s="14" t="str">
        <f>VLOOKUP(D87,$B$7:$C$38,2,1)</f>
        <v>Steffi</v>
      </c>
      <c r="D87" s="15">
        <v>3</v>
      </c>
      <c r="E87" s="16">
        <f>F87-F84</f>
        <v>-5</v>
      </c>
      <c r="F87" s="17">
        <v>8</v>
      </c>
    </row>
    <row r="88" spans="1:6" ht="12.75">
      <c r="A88" s="9"/>
      <c r="B88" s="14"/>
      <c r="C88" s="14" t="str">
        <f>VLOOKUP(D88,$B$7:$C$38,2,1)</f>
        <v>Helga</v>
      </c>
      <c r="D88" s="15">
        <v>23</v>
      </c>
      <c r="E88" s="16">
        <f>F87-F84</f>
        <v>-5</v>
      </c>
      <c r="F88" s="17"/>
    </row>
    <row r="89" spans="1:6" ht="12.75">
      <c r="A89" s="9"/>
      <c r="B89" s="14"/>
      <c r="C89" s="14" t="str">
        <f>VLOOKUP(D89,$B$7:$C$38,2,1)</f>
        <v>Patricia</v>
      </c>
      <c r="D89" s="15">
        <v>10</v>
      </c>
      <c r="E89" s="16">
        <f>F87-F84</f>
        <v>-5</v>
      </c>
      <c r="F89" s="17"/>
    </row>
    <row r="90" spans="1:6" ht="12.75">
      <c r="A90" s="9">
        <v>2</v>
      </c>
      <c r="B90" s="10" t="s">
        <v>100</v>
      </c>
      <c r="C90" s="10" t="str">
        <f>VLOOKUP(D90,$B$7:$C$38,2,1)</f>
        <v>Michele</v>
      </c>
      <c r="D90" s="11">
        <v>21</v>
      </c>
      <c r="E90" s="12">
        <f>F90-F93</f>
        <v>-13</v>
      </c>
      <c r="F90" s="13">
        <v>0</v>
      </c>
    </row>
    <row r="91" spans="1:6" ht="12.75">
      <c r="A91" s="9"/>
      <c r="B91" s="10"/>
      <c r="C91" s="10" t="str">
        <f>VLOOKUP(D91,$B$7:$C$38,2,1)</f>
        <v>Barbara</v>
      </c>
      <c r="D91" s="11">
        <v>13</v>
      </c>
      <c r="E91" s="12">
        <f>F90-F93</f>
        <v>-13</v>
      </c>
      <c r="F91" s="13"/>
    </row>
    <row r="92" spans="1:6" ht="12.75">
      <c r="A92" s="9"/>
      <c r="B92" s="10"/>
      <c r="C92" s="10" t="e">
        <f>VLOOKUP(D92,$B$7:$C$38,2,1)</f>
        <v>#N/A</v>
      </c>
      <c r="D92" s="11"/>
      <c r="E92" s="12">
        <f>F90-F93</f>
        <v>-13</v>
      </c>
      <c r="F92" s="13"/>
    </row>
    <row r="93" spans="1:6" ht="12.75">
      <c r="A93" s="9"/>
      <c r="B93" s="14" t="s">
        <v>101</v>
      </c>
      <c r="C93" s="14" t="str">
        <f>VLOOKUP(D93,$B$7:$C$38,2,1)</f>
        <v>Dieter (Neulußheim)</v>
      </c>
      <c r="D93" s="15">
        <v>8</v>
      </c>
      <c r="E93" s="16">
        <f>F93-F90</f>
        <v>13</v>
      </c>
      <c r="F93" s="17">
        <v>13</v>
      </c>
    </row>
    <row r="94" spans="1:6" ht="12.75">
      <c r="A94" s="9"/>
      <c r="B94" s="14"/>
      <c r="C94" s="14" t="str">
        <f>VLOOKUP(D94,$B$7:$C$38,2,1)</f>
        <v>Leo</v>
      </c>
      <c r="D94" s="15">
        <v>6</v>
      </c>
      <c r="E94" s="16">
        <f>F93-F90</f>
        <v>13</v>
      </c>
      <c r="F94" s="17"/>
    </row>
    <row r="95" spans="1:6" ht="12.75">
      <c r="A95" s="9"/>
      <c r="B95" s="14"/>
      <c r="C95" s="14" t="e">
        <f>VLOOKUP(D95,$B$7:$C$38,2,1)</f>
        <v>#N/A</v>
      </c>
      <c r="D95" s="15"/>
      <c r="E95" s="16">
        <f>F93-F90</f>
        <v>13</v>
      </c>
      <c r="F95" s="17"/>
    </row>
    <row r="96" spans="1:6" ht="12.75">
      <c r="A96" s="9">
        <v>3</v>
      </c>
      <c r="B96" s="10" t="s">
        <v>100</v>
      </c>
      <c r="C96" s="10" t="str">
        <f>VLOOKUP(D96,$B$7:$C$38,2,1)</f>
        <v>Xavier</v>
      </c>
      <c r="D96" s="11">
        <v>1</v>
      </c>
      <c r="E96" s="12">
        <f>F96-F99</f>
        <v>5</v>
      </c>
      <c r="F96" s="13">
        <v>13</v>
      </c>
    </row>
    <row r="97" spans="1:6" ht="12.75">
      <c r="A97" s="9"/>
      <c r="B97" s="10"/>
      <c r="C97" s="10" t="str">
        <f>VLOOKUP(D97,$B$7:$C$38,2,1)</f>
        <v>Andreas</v>
      </c>
      <c r="D97" s="11">
        <v>14</v>
      </c>
      <c r="E97" s="12">
        <f>F96-F99</f>
        <v>5</v>
      </c>
      <c r="F97" s="13"/>
    </row>
    <row r="98" spans="1:6" ht="12.75">
      <c r="A98" s="9"/>
      <c r="B98" s="10"/>
      <c r="C98" s="10" t="e">
        <f>VLOOKUP(D98,$B$7:$C$38,2,1)</f>
        <v>#N/A</v>
      </c>
      <c r="D98" s="11"/>
      <c r="E98" s="12">
        <f>F96-F99</f>
        <v>5</v>
      </c>
      <c r="F98" s="13"/>
    </row>
    <row r="99" spans="1:6" ht="12.75">
      <c r="A99" s="9"/>
      <c r="B99" s="14" t="s">
        <v>101</v>
      </c>
      <c r="C99" s="14" t="str">
        <f>VLOOKUP(D99,$B$7:$C$38,2,1)</f>
        <v>Christiane</v>
      </c>
      <c r="D99" s="15">
        <v>28</v>
      </c>
      <c r="E99" s="16">
        <f>F99-F96</f>
        <v>-5</v>
      </c>
      <c r="F99" s="17">
        <v>8</v>
      </c>
    </row>
    <row r="100" spans="1:6" ht="12.75">
      <c r="A100" s="9"/>
      <c r="B100" s="14"/>
      <c r="C100" s="14" t="str">
        <f>VLOOKUP(D100,$B$7:$C$38,2,1)</f>
        <v>Daniel</v>
      </c>
      <c r="D100" s="15">
        <v>2</v>
      </c>
      <c r="E100" s="16">
        <f>F99-F96</f>
        <v>-5</v>
      </c>
      <c r="F100" s="17"/>
    </row>
    <row r="101" spans="1:6" ht="12.75">
      <c r="A101" s="9"/>
      <c r="B101" s="14"/>
      <c r="C101" s="14" t="e">
        <f>VLOOKUP(D101,$B$7:$C$38,2,1)</f>
        <v>#N/A</v>
      </c>
      <c r="D101" s="15"/>
      <c r="E101" s="16">
        <f>F99-F96</f>
        <v>-5</v>
      </c>
      <c r="F101" s="17"/>
    </row>
    <row r="102" spans="1:6" ht="12.75">
      <c r="A102" s="9">
        <v>4</v>
      </c>
      <c r="B102" s="10" t="s">
        <v>100</v>
      </c>
      <c r="C102" s="10" t="str">
        <f>VLOOKUP(D102,$B$7:$C$38,2,1)</f>
        <v>Alf</v>
      </c>
      <c r="D102" s="11">
        <v>19</v>
      </c>
      <c r="E102" s="12">
        <f>F102-F105</f>
        <v>1</v>
      </c>
      <c r="F102" s="13">
        <v>13</v>
      </c>
    </row>
    <row r="103" spans="1:6" ht="12.75">
      <c r="A103" s="9"/>
      <c r="B103" s="10"/>
      <c r="C103" s="10" t="str">
        <f>VLOOKUP(D103,$B$7:$C$38,2,1)</f>
        <v>Heiko</v>
      </c>
      <c r="D103" s="11">
        <v>27</v>
      </c>
      <c r="E103" s="12">
        <f>F102-F105</f>
        <v>1</v>
      </c>
      <c r="F103" s="13"/>
    </row>
    <row r="104" spans="1:6" ht="12.75">
      <c r="A104" s="9"/>
      <c r="B104" s="10"/>
      <c r="C104" s="10" t="e">
        <f>VLOOKUP(D104,$B$7:$C$38,2,1)</f>
        <v>#N/A</v>
      </c>
      <c r="D104" s="11"/>
      <c r="E104" s="12">
        <f>F102-F105</f>
        <v>1</v>
      </c>
      <c r="F104" s="13"/>
    </row>
    <row r="105" spans="1:6" ht="12.75">
      <c r="A105" s="9"/>
      <c r="B105" s="14" t="s">
        <v>101</v>
      </c>
      <c r="C105" s="14" t="str">
        <f>VLOOKUP(D105,$B$7:$C$38,2,1)</f>
        <v>Josef </v>
      </c>
      <c r="D105" s="15">
        <v>9</v>
      </c>
      <c r="E105" s="16">
        <f>F105-F102</f>
        <v>-1</v>
      </c>
      <c r="F105" s="17">
        <v>12</v>
      </c>
    </row>
    <row r="106" spans="1:6" ht="12.75">
      <c r="A106" s="9"/>
      <c r="B106" s="14"/>
      <c r="C106" s="14" t="str">
        <f>VLOOKUP(D106,$B$7:$C$38,2,1)</f>
        <v>Thomas</v>
      </c>
      <c r="D106" s="15">
        <v>17</v>
      </c>
      <c r="E106" s="16">
        <f>F105-F102</f>
        <v>-1</v>
      </c>
      <c r="F106" s="17"/>
    </row>
    <row r="107" spans="1:6" ht="12.75">
      <c r="A107" s="9"/>
      <c r="B107" s="14"/>
      <c r="C107" s="14" t="e">
        <f>VLOOKUP(D107,$B$7:$C$38,2,1)</f>
        <v>#N/A</v>
      </c>
      <c r="D107" s="15"/>
      <c r="E107" s="16">
        <f>F105-F102</f>
        <v>-1</v>
      </c>
      <c r="F107" s="17"/>
    </row>
    <row r="108" spans="1:6" ht="12.75">
      <c r="A108" s="9">
        <v>5</v>
      </c>
      <c r="B108" s="10" t="s">
        <v>100</v>
      </c>
      <c r="C108" s="10" t="str">
        <f>VLOOKUP(D108,$B$7:$C$38,2,1)</f>
        <v>Achim</v>
      </c>
      <c r="D108" s="11">
        <v>12</v>
      </c>
      <c r="E108" s="12">
        <f>F108-F111</f>
        <v>5</v>
      </c>
      <c r="F108" s="13">
        <v>13</v>
      </c>
    </row>
    <row r="109" spans="1:6" ht="12.75">
      <c r="A109" s="9"/>
      <c r="B109" s="10"/>
      <c r="C109" s="10" t="str">
        <f>VLOOKUP(D109,$B$7:$C$38,2,1)</f>
        <v>Oswin</v>
      </c>
      <c r="D109" s="11">
        <v>18</v>
      </c>
      <c r="E109" s="12">
        <f>F108-F111</f>
        <v>5</v>
      </c>
      <c r="F109" s="13"/>
    </row>
    <row r="110" spans="1:6" ht="12.75">
      <c r="A110" s="9"/>
      <c r="B110" s="10"/>
      <c r="C110" s="10" t="e">
        <f>VLOOKUP(D110,$B$7:$C$38,2,1)</f>
        <v>#N/A</v>
      </c>
      <c r="D110" s="11"/>
      <c r="E110" s="12">
        <f>F108-F111</f>
        <v>5</v>
      </c>
      <c r="F110" s="13"/>
    </row>
    <row r="111" spans="1:6" ht="12.75">
      <c r="A111" s="9"/>
      <c r="B111" s="14" t="s">
        <v>101</v>
      </c>
      <c r="C111" s="14" t="str">
        <f>VLOOKUP(D111,$B$7:$C$38,2,1)</f>
        <v>Friedrich</v>
      </c>
      <c r="D111" s="18">
        <v>20</v>
      </c>
      <c r="E111" s="16">
        <f>F111-F108</f>
        <v>-5</v>
      </c>
      <c r="F111" s="17">
        <v>8</v>
      </c>
    </row>
    <row r="112" spans="1:6" ht="12.75">
      <c r="A112" s="9"/>
      <c r="B112" s="14"/>
      <c r="C112" s="14" t="str">
        <f>VLOOKUP(D112,$B$7:$C$38,2,1)</f>
        <v>Benny</v>
      </c>
      <c r="D112" s="18">
        <v>26</v>
      </c>
      <c r="E112" s="16">
        <f>F111-F108</f>
        <v>-5</v>
      </c>
      <c r="F112" s="17"/>
    </row>
    <row r="113" spans="1:6" ht="12.75">
      <c r="A113" s="9"/>
      <c r="B113" s="14"/>
      <c r="C113" s="14" t="e">
        <f>VLOOKUP(D113,$B$7:$C$38,2,1)</f>
        <v>#N/A</v>
      </c>
      <c r="D113" s="18"/>
      <c r="E113" s="16">
        <f>F111-F108</f>
        <v>-5</v>
      </c>
      <c r="F113" s="17"/>
    </row>
    <row r="114" spans="1:6" ht="12.75">
      <c r="A114" s="9">
        <v>6</v>
      </c>
      <c r="B114" s="10" t="s">
        <v>100</v>
      </c>
      <c r="C114" s="10" t="str">
        <f>VLOOKUP(D114,$B$7:$C$38,2,1)</f>
        <v>Elfi</v>
      </c>
      <c r="D114" s="11">
        <v>22</v>
      </c>
      <c r="E114" s="12">
        <f>F114-F117</f>
        <v>-5</v>
      </c>
      <c r="F114" s="13">
        <v>8</v>
      </c>
    </row>
    <row r="115" spans="1:6" ht="12.75">
      <c r="A115" s="9"/>
      <c r="B115" s="10"/>
      <c r="C115" s="10" t="str">
        <f>VLOOKUP(D115,$B$7:$C$38,2,1)</f>
        <v>Rudi</v>
      </c>
      <c r="D115" s="11">
        <v>16</v>
      </c>
      <c r="E115" s="12">
        <f>F114-F117</f>
        <v>-5</v>
      </c>
      <c r="F115" s="13"/>
    </row>
    <row r="116" spans="1:6" ht="12.75">
      <c r="A116" s="9"/>
      <c r="B116" s="10"/>
      <c r="C116" s="10" t="e">
        <f>VLOOKUP(D116,$B$7:$C$38,2,1)</f>
        <v>#N/A</v>
      </c>
      <c r="D116" s="11"/>
      <c r="E116" s="12">
        <f>F114-F117</f>
        <v>-5</v>
      </c>
      <c r="F116" s="13"/>
    </row>
    <row r="117" spans="1:6" ht="12.75">
      <c r="A117" s="9"/>
      <c r="B117" s="14" t="s">
        <v>101</v>
      </c>
      <c r="C117" s="14" t="str">
        <f>VLOOKUP(D117,$B$7:$C$38,2,1)</f>
        <v>Johan</v>
      </c>
      <c r="D117" s="15">
        <v>4</v>
      </c>
      <c r="E117" s="16">
        <f>F117-F114</f>
        <v>5</v>
      </c>
      <c r="F117" s="17">
        <v>13</v>
      </c>
    </row>
    <row r="118" spans="1:6" ht="12.75">
      <c r="A118" s="9"/>
      <c r="B118" s="14"/>
      <c r="C118" s="14" t="str">
        <f>VLOOKUP(D118,$B$7:$C$38,2,1)</f>
        <v>Rainer N.</v>
      </c>
      <c r="D118" s="15">
        <v>11</v>
      </c>
      <c r="E118" s="16">
        <f>F117-F114</f>
        <v>5</v>
      </c>
      <c r="F118" s="17"/>
    </row>
    <row r="119" spans="1:6" ht="12.75">
      <c r="A119" s="9"/>
      <c r="B119" s="14"/>
      <c r="C119" s="14" t="e">
        <f>VLOOKUP(D119,$B$7:$C$38,2,1)</f>
        <v>#N/A</v>
      </c>
      <c r="D119" s="15"/>
      <c r="E119" s="16">
        <f>F117-F114</f>
        <v>5</v>
      </c>
      <c r="F119" s="17"/>
    </row>
    <row r="122" spans="2:6" ht="12.75">
      <c r="B122" s="8" t="s">
        <v>95</v>
      </c>
      <c r="C122" s="8"/>
      <c r="D122" s="8"/>
      <c r="E122" s="8"/>
      <c r="F122" s="8"/>
    </row>
    <row r="123" spans="1:6" ht="12.75">
      <c r="A123" s="9">
        <v>1</v>
      </c>
      <c r="B123" s="10" t="s">
        <v>100</v>
      </c>
      <c r="C123" s="10" t="str">
        <f>VLOOKUP(D123,$B$7:$C$38,2,1)</f>
        <v>Daniel</v>
      </c>
      <c r="D123" s="11">
        <v>2</v>
      </c>
      <c r="E123" s="12">
        <f>F123-F126</f>
        <v>6</v>
      </c>
      <c r="F123" s="13">
        <v>13</v>
      </c>
    </row>
    <row r="124" spans="1:6" ht="12.75">
      <c r="A124" s="9"/>
      <c r="B124" s="10"/>
      <c r="C124" s="10" t="str">
        <f>VLOOKUP(D124,$B$7:$C$38,2,1)</f>
        <v>Johan</v>
      </c>
      <c r="D124" s="11">
        <v>4</v>
      </c>
      <c r="E124" s="12">
        <f>F123-F126</f>
        <v>6</v>
      </c>
      <c r="F124" s="13"/>
    </row>
    <row r="125" spans="1:6" ht="12.75">
      <c r="A125" s="9"/>
      <c r="B125" s="10"/>
      <c r="C125" s="10" t="str">
        <f>VLOOKUP(D125,$B$7:$C$38,2,1)</f>
        <v>Achim</v>
      </c>
      <c r="D125" s="11">
        <v>12</v>
      </c>
      <c r="E125" s="12">
        <f>F123-F126</f>
        <v>6</v>
      </c>
      <c r="F125" s="13"/>
    </row>
    <row r="126" spans="1:6" ht="12.75">
      <c r="A126" s="9"/>
      <c r="B126" s="14" t="s">
        <v>101</v>
      </c>
      <c r="C126" s="14" t="str">
        <f>VLOOKUP(D126,$B$7:$C$38,2,1)</f>
        <v>Leo</v>
      </c>
      <c r="D126" s="15">
        <v>6</v>
      </c>
      <c r="E126" s="16">
        <f>F126-F123</f>
        <v>-6</v>
      </c>
      <c r="F126" s="17">
        <v>7</v>
      </c>
    </row>
    <row r="127" spans="1:6" ht="12.75">
      <c r="A127" s="9"/>
      <c r="B127" s="14"/>
      <c r="C127" s="14" t="str">
        <f>VLOOKUP(D127,$B$7:$C$38,2,1)</f>
        <v>Christiane</v>
      </c>
      <c r="D127" s="15">
        <v>28</v>
      </c>
      <c r="E127" s="16">
        <f>F126-F123</f>
        <v>-6</v>
      </c>
      <c r="F127" s="17"/>
    </row>
    <row r="128" spans="1:6" ht="12.75">
      <c r="A128" s="9"/>
      <c r="B128" s="14"/>
      <c r="C128" s="14" t="str">
        <f>VLOOKUP(D128,$B$7:$C$38,2,1)</f>
        <v>Alf</v>
      </c>
      <c r="D128" s="15">
        <v>19</v>
      </c>
      <c r="E128" s="16">
        <f>F126-F123</f>
        <v>-6</v>
      </c>
      <c r="F128" s="17"/>
    </row>
    <row r="129" spans="1:6" ht="12.75">
      <c r="A129" s="9">
        <v>2</v>
      </c>
      <c r="B129" s="10" t="s">
        <v>100</v>
      </c>
      <c r="C129" s="10" t="str">
        <f>VLOOKUP(D129,$B$7:$C$38,2,1)</f>
        <v>Barbara</v>
      </c>
      <c r="D129" s="11">
        <v>13</v>
      </c>
      <c r="E129" s="12">
        <f>F129-F132</f>
        <v>6</v>
      </c>
      <c r="F129" s="13">
        <v>13</v>
      </c>
    </row>
    <row r="130" spans="1:6" ht="12.75">
      <c r="A130" s="9"/>
      <c r="B130" s="10"/>
      <c r="C130" s="10" t="str">
        <f>VLOOKUP(D130,$B$7:$C$38,2,1)</f>
        <v>Steffi</v>
      </c>
      <c r="D130" s="11">
        <v>3</v>
      </c>
      <c r="E130" s="12">
        <f>F129-F132</f>
        <v>6</v>
      </c>
      <c r="F130" s="13"/>
    </row>
    <row r="131" spans="1:6" ht="12.75">
      <c r="A131" s="9"/>
      <c r="B131" s="10"/>
      <c r="C131" s="10" t="e">
        <f>VLOOKUP(D131,$B$7:$C$38,2,1)</f>
        <v>#N/A</v>
      </c>
      <c r="D131" s="11"/>
      <c r="E131" s="12">
        <f>F129-F132</f>
        <v>6</v>
      </c>
      <c r="F131" s="13"/>
    </row>
    <row r="132" spans="1:6" ht="12.75">
      <c r="A132" s="9"/>
      <c r="B132" s="14" t="s">
        <v>101</v>
      </c>
      <c r="C132" s="14" t="str">
        <f>VLOOKUP(D132,$B$7:$C$38,2,1)</f>
        <v>Helga</v>
      </c>
      <c r="D132" s="15">
        <v>23</v>
      </c>
      <c r="E132" s="16">
        <f>F132-F129</f>
        <v>-6</v>
      </c>
      <c r="F132" s="17">
        <v>7</v>
      </c>
    </row>
    <row r="133" spans="1:6" ht="12.75">
      <c r="A133" s="9"/>
      <c r="B133" s="14"/>
      <c r="C133" s="14" t="str">
        <f>VLOOKUP(D133,$B$7:$C$38,2,1)</f>
        <v>Thomas</v>
      </c>
      <c r="D133" s="15">
        <v>17</v>
      </c>
      <c r="E133" s="16">
        <f>F132-F129</f>
        <v>-6</v>
      </c>
      <c r="F133" s="17"/>
    </row>
    <row r="134" spans="1:6" ht="12.75">
      <c r="A134" s="9"/>
      <c r="B134" s="14"/>
      <c r="C134" s="14" t="e">
        <f>VLOOKUP(D134,$B$7:$C$38,2,1)</f>
        <v>#N/A</v>
      </c>
      <c r="D134" s="15"/>
      <c r="E134" s="16">
        <f>F132-F129</f>
        <v>-6</v>
      </c>
      <c r="F134" s="17"/>
    </row>
    <row r="135" spans="1:6" ht="12.75">
      <c r="A135" s="9">
        <v>3</v>
      </c>
      <c r="B135" s="10" t="s">
        <v>100</v>
      </c>
      <c r="C135" s="10" t="str">
        <f>VLOOKUP(D135,$B$7:$C$38,2,1)</f>
        <v>Heiko</v>
      </c>
      <c r="D135" s="11">
        <v>27</v>
      </c>
      <c r="E135" s="12">
        <f>F135-F138</f>
        <v>7</v>
      </c>
      <c r="F135" s="13">
        <v>13</v>
      </c>
    </row>
    <row r="136" spans="1:6" ht="12.75">
      <c r="A136" s="9"/>
      <c r="B136" s="10"/>
      <c r="C136" s="10" t="str">
        <f>VLOOKUP(D136,$B$7:$C$38,2,1)</f>
        <v>Christina</v>
      </c>
      <c r="D136" s="11">
        <v>5</v>
      </c>
      <c r="E136" s="12">
        <f>F135-F138</f>
        <v>7</v>
      </c>
      <c r="F136" s="13"/>
    </row>
    <row r="137" spans="1:6" ht="12.75">
      <c r="A137" s="9"/>
      <c r="B137" s="10"/>
      <c r="C137" s="10" t="e">
        <f>VLOOKUP(D137,$B$7:$C$38,2,1)</f>
        <v>#N/A</v>
      </c>
      <c r="D137" s="11"/>
      <c r="E137" s="12">
        <f>F135-F138</f>
        <v>7</v>
      </c>
      <c r="F137" s="13"/>
    </row>
    <row r="138" spans="1:6" ht="12.75">
      <c r="A138" s="9"/>
      <c r="B138" s="14" t="s">
        <v>101</v>
      </c>
      <c r="C138" s="14" t="str">
        <f>VLOOKUP(D138,$B$7:$C$38,2,1)</f>
        <v>Dieter (Neulußheim)</v>
      </c>
      <c r="D138" s="15">
        <v>8</v>
      </c>
      <c r="E138" s="16">
        <f>F138-F135</f>
        <v>-7</v>
      </c>
      <c r="F138" s="17">
        <v>6</v>
      </c>
    </row>
    <row r="139" spans="1:6" ht="12.75">
      <c r="A139" s="9"/>
      <c r="B139" s="14"/>
      <c r="C139" s="14" t="str">
        <f>VLOOKUP(D139,$B$7:$C$38,2,1)</f>
        <v>Patricia</v>
      </c>
      <c r="D139" s="15">
        <v>10</v>
      </c>
      <c r="E139" s="16">
        <f>F138-F135</f>
        <v>-7</v>
      </c>
      <c r="F139" s="17"/>
    </row>
    <row r="140" spans="1:6" ht="12.75">
      <c r="A140" s="9"/>
      <c r="B140" s="14"/>
      <c r="C140" s="14" t="e">
        <f>VLOOKUP(D140,$B$7:$C$38,2,1)</f>
        <v>#N/A</v>
      </c>
      <c r="D140" s="15"/>
      <c r="E140" s="16">
        <f>F138-F135</f>
        <v>-7</v>
      </c>
      <c r="F140" s="17"/>
    </row>
    <row r="141" spans="1:6" ht="12.75">
      <c r="A141" s="9">
        <v>4</v>
      </c>
      <c r="B141" s="10" t="s">
        <v>100</v>
      </c>
      <c r="C141" s="10" t="str">
        <f>VLOOKUP(D141,$B$7:$C$38,2,1)</f>
        <v>Andreas</v>
      </c>
      <c r="D141" s="11">
        <v>14</v>
      </c>
      <c r="E141" s="12">
        <f>F141-F144</f>
        <v>8</v>
      </c>
      <c r="F141" s="13">
        <v>13</v>
      </c>
    </row>
    <row r="142" spans="1:6" ht="12.75">
      <c r="A142" s="9"/>
      <c r="B142" s="10"/>
      <c r="C142" s="10" t="str">
        <f>VLOOKUP(D142,$B$7:$C$38,2,1)</f>
        <v>Michele</v>
      </c>
      <c r="D142" s="11">
        <v>21</v>
      </c>
      <c r="E142" s="12">
        <f>F141-F144</f>
        <v>8</v>
      </c>
      <c r="F142" s="13"/>
    </row>
    <row r="143" spans="1:6" ht="12.75">
      <c r="A143" s="9"/>
      <c r="B143" s="10"/>
      <c r="C143" s="10" t="e">
        <f>VLOOKUP(D143,$B$7:$C$38,2,1)</f>
        <v>#N/A</v>
      </c>
      <c r="D143" s="11"/>
      <c r="E143" s="12">
        <f>F141-F144</f>
        <v>8</v>
      </c>
      <c r="F143" s="13"/>
    </row>
    <row r="144" spans="1:6" ht="12.75">
      <c r="A144" s="9"/>
      <c r="B144" s="14" t="s">
        <v>101</v>
      </c>
      <c r="C144" s="14" t="str">
        <f>VLOOKUP(D144,$B$7:$C$38,2,1)</f>
        <v>Oswin</v>
      </c>
      <c r="D144" s="15">
        <v>18</v>
      </c>
      <c r="E144" s="16">
        <f>F144-F141</f>
        <v>-8</v>
      </c>
      <c r="F144" s="17">
        <v>5</v>
      </c>
    </row>
    <row r="145" spans="1:6" ht="12.75">
      <c r="A145" s="9"/>
      <c r="B145" s="14"/>
      <c r="C145" s="14" t="str">
        <f>VLOOKUP(D145,$B$7:$C$38,2,1)</f>
        <v>Xavier</v>
      </c>
      <c r="D145" s="15">
        <v>1</v>
      </c>
      <c r="E145" s="16">
        <f>F144-F141</f>
        <v>-8</v>
      </c>
      <c r="F145" s="17"/>
    </row>
    <row r="146" spans="1:6" ht="12.75">
      <c r="A146" s="9"/>
      <c r="B146" s="14"/>
      <c r="C146" s="14" t="e">
        <f>VLOOKUP(D146,$B$7:$C$38,2,1)</f>
        <v>#N/A</v>
      </c>
      <c r="D146" s="15"/>
      <c r="E146" s="16">
        <f>F144-F141</f>
        <v>-8</v>
      </c>
      <c r="F146" s="17"/>
    </row>
    <row r="147" spans="1:6" ht="12.75">
      <c r="A147" s="9">
        <v>5</v>
      </c>
      <c r="B147" s="10" t="s">
        <v>100</v>
      </c>
      <c r="C147" s="10" t="str">
        <f>VLOOKUP(D147,$B$7:$C$38,2,1)</f>
        <v>Rudi</v>
      </c>
      <c r="D147" s="11">
        <v>16</v>
      </c>
      <c r="E147" s="12">
        <f>F147-F150</f>
        <v>8</v>
      </c>
      <c r="F147" s="13">
        <v>13</v>
      </c>
    </row>
    <row r="148" spans="1:6" ht="12.75">
      <c r="A148" s="9"/>
      <c r="B148" s="10"/>
      <c r="C148" s="10" t="str">
        <f>VLOOKUP(D148,$B$7:$C$38,2,1)</f>
        <v>Benny</v>
      </c>
      <c r="D148" s="11">
        <v>26</v>
      </c>
      <c r="E148" s="12">
        <f>F147-F150</f>
        <v>8</v>
      </c>
      <c r="F148" s="13"/>
    </row>
    <row r="149" spans="1:6" ht="12.75">
      <c r="A149" s="9"/>
      <c r="B149" s="10"/>
      <c r="C149" s="10" t="e">
        <f>VLOOKUP(D149,$B$7:$C$38,2,1)</f>
        <v>#N/A</v>
      </c>
      <c r="D149" s="11"/>
      <c r="E149" s="12">
        <f>F147-F150</f>
        <v>8</v>
      </c>
      <c r="F149" s="13"/>
    </row>
    <row r="150" spans="1:6" ht="12.75">
      <c r="A150" s="9"/>
      <c r="B150" s="14" t="s">
        <v>101</v>
      </c>
      <c r="C150" s="14" t="str">
        <f>VLOOKUP(D150,$B$7:$C$38,2,1)</f>
        <v>Elfi</v>
      </c>
      <c r="D150" s="18">
        <v>22</v>
      </c>
      <c r="E150" s="16">
        <f>F150-F147</f>
        <v>-8</v>
      </c>
      <c r="F150" s="17">
        <v>5</v>
      </c>
    </row>
    <row r="151" spans="1:6" ht="12.75">
      <c r="A151" s="9"/>
      <c r="B151" s="14"/>
      <c r="C151" s="14" t="str">
        <f>VLOOKUP(D151,$B$7:$C$38,2,1)</f>
        <v>Willi</v>
      </c>
      <c r="D151" s="18">
        <v>24</v>
      </c>
      <c r="E151" s="16">
        <f>F150-F147</f>
        <v>-8</v>
      </c>
      <c r="F151" s="17"/>
    </row>
    <row r="152" spans="1:6" ht="12.75">
      <c r="A152" s="9"/>
      <c r="B152" s="14"/>
      <c r="C152" s="14" t="e">
        <f>VLOOKUP(D152,$B$7:$C$38,2,1)</f>
        <v>#N/A</v>
      </c>
      <c r="D152" s="18"/>
      <c r="E152" s="16">
        <f>F150-F147</f>
        <v>-8</v>
      </c>
      <c r="F152" s="17"/>
    </row>
    <row r="153" spans="1:6" ht="12.75">
      <c r="A153" s="9">
        <v>6</v>
      </c>
      <c r="B153" s="10" t="s">
        <v>100</v>
      </c>
      <c r="C153" s="10" t="str">
        <f>VLOOKUP(D153,$B$7:$C$38,2,1)</f>
        <v>Friedrich</v>
      </c>
      <c r="D153" s="11">
        <v>20</v>
      </c>
      <c r="E153" s="12">
        <f>F153-F156</f>
        <v>5</v>
      </c>
      <c r="F153" s="13">
        <v>13</v>
      </c>
    </row>
    <row r="154" spans="1:6" ht="12.75">
      <c r="A154" s="9"/>
      <c r="B154" s="10"/>
      <c r="C154" s="10" t="str">
        <f>VLOOKUP(D154,$B$7:$C$38,2,1)</f>
        <v>Josef </v>
      </c>
      <c r="D154" s="11">
        <v>9</v>
      </c>
      <c r="E154" s="12">
        <f>F153-F156</f>
        <v>5</v>
      </c>
      <c r="F154" s="13"/>
    </row>
    <row r="155" spans="1:6" ht="12.75">
      <c r="A155" s="9"/>
      <c r="B155" s="10"/>
      <c r="C155" s="10" t="e">
        <f>VLOOKUP(D155,$B$7:$C$38,2,1)</f>
        <v>#N/A</v>
      </c>
      <c r="D155" s="11"/>
      <c r="E155" s="12">
        <f>F153-F156</f>
        <v>5</v>
      </c>
      <c r="F155" s="13"/>
    </row>
    <row r="156" spans="1:6" ht="12.75">
      <c r="A156" s="9"/>
      <c r="B156" s="14" t="s">
        <v>101</v>
      </c>
      <c r="C156" s="14" t="str">
        <f>VLOOKUP(D156,$B$7:$C$38,2,1)</f>
        <v>Ulrich</v>
      </c>
      <c r="D156" s="15">
        <v>15</v>
      </c>
      <c r="E156" s="16">
        <f>F156-F153</f>
        <v>-5</v>
      </c>
      <c r="F156" s="17">
        <v>8</v>
      </c>
    </row>
    <row r="157" spans="1:6" ht="12.75">
      <c r="A157" s="9"/>
      <c r="B157" s="14"/>
      <c r="C157" s="14" t="str">
        <f>VLOOKUP(D157,$B$7:$C$38,2,1)</f>
        <v>Rainer N.</v>
      </c>
      <c r="D157" s="15">
        <v>11</v>
      </c>
      <c r="E157" s="16">
        <f>F156-F153</f>
        <v>-5</v>
      </c>
      <c r="F157" s="17"/>
    </row>
    <row r="158" spans="1:6" ht="12.75">
      <c r="A158" s="9"/>
      <c r="B158" s="14"/>
      <c r="C158" s="14" t="e">
        <f>VLOOKUP(D158,$B$7:$C$38,2,1)</f>
        <v>#N/A</v>
      </c>
      <c r="D158" s="15"/>
      <c r="E158" s="16">
        <f>F156-F153</f>
        <v>-5</v>
      </c>
      <c r="F158" s="17"/>
    </row>
  </sheetData>
  <sheetProtection selectLockedCells="1" selectUnlockedCells="1"/>
  <mergeCells count="98">
    <mergeCell ref="B38:F38"/>
    <mergeCell ref="A39:A44"/>
    <mergeCell ref="B39:B41"/>
    <mergeCell ref="F39:F41"/>
    <mergeCell ref="B42:B44"/>
    <mergeCell ref="F42:F44"/>
    <mergeCell ref="A45:A50"/>
    <mergeCell ref="B45:B47"/>
    <mergeCell ref="F45:F47"/>
    <mergeCell ref="B48:B50"/>
    <mergeCell ref="F48:F50"/>
    <mergeCell ref="A51:A56"/>
    <mergeCell ref="B51:B53"/>
    <mergeCell ref="F51:F53"/>
    <mergeCell ref="B54:B56"/>
    <mergeCell ref="F54:F56"/>
    <mergeCell ref="A57:A62"/>
    <mergeCell ref="B57:B59"/>
    <mergeCell ref="F57:F59"/>
    <mergeCell ref="B60:B62"/>
    <mergeCell ref="F60:F62"/>
    <mergeCell ref="A63:A68"/>
    <mergeCell ref="B63:B65"/>
    <mergeCell ref="F63:F65"/>
    <mergeCell ref="B66:B68"/>
    <mergeCell ref="F66:F68"/>
    <mergeCell ref="A69:A74"/>
    <mergeCell ref="B69:B71"/>
    <mergeCell ref="F69:F71"/>
    <mergeCell ref="B72:B74"/>
    <mergeCell ref="F72:F74"/>
    <mergeCell ref="A75:A80"/>
    <mergeCell ref="B75:B77"/>
    <mergeCell ref="F75:F77"/>
    <mergeCell ref="B78:B80"/>
    <mergeCell ref="F78:F80"/>
    <mergeCell ref="B83:F83"/>
    <mergeCell ref="A84:A89"/>
    <mergeCell ref="B84:B86"/>
    <mergeCell ref="F84:F86"/>
    <mergeCell ref="B87:B89"/>
    <mergeCell ref="F87:F89"/>
    <mergeCell ref="A90:A95"/>
    <mergeCell ref="B90:B92"/>
    <mergeCell ref="F90:F92"/>
    <mergeCell ref="B93:B95"/>
    <mergeCell ref="F93:F95"/>
    <mergeCell ref="A96:A101"/>
    <mergeCell ref="B96:B98"/>
    <mergeCell ref="F96:F98"/>
    <mergeCell ref="B99:B101"/>
    <mergeCell ref="F99:F101"/>
    <mergeCell ref="A102:A107"/>
    <mergeCell ref="B102:B104"/>
    <mergeCell ref="F102:F104"/>
    <mergeCell ref="B105:B107"/>
    <mergeCell ref="F105:F107"/>
    <mergeCell ref="A108:A113"/>
    <mergeCell ref="B108:B110"/>
    <mergeCell ref="F108:F110"/>
    <mergeCell ref="B111:B113"/>
    <mergeCell ref="F111:F113"/>
    <mergeCell ref="A114:A119"/>
    <mergeCell ref="B114:B116"/>
    <mergeCell ref="F114:F116"/>
    <mergeCell ref="B117:B119"/>
    <mergeCell ref="F117:F119"/>
    <mergeCell ref="B122:F122"/>
    <mergeCell ref="A123:A128"/>
    <mergeCell ref="B123:B125"/>
    <mergeCell ref="F123:F125"/>
    <mergeCell ref="B126:B128"/>
    <mergeCell ref="F126:F128"/>
    <mergeCell ref="A129:A134"/>
    <mergeCell ref="B129:B131"/>
    <mergeCell ref="F129:F131"/>
    <mergeCell ref="B132:B134"/>
    <mergeCell ref="F132:F134"/>
    <mergeCell ref="A135:A140"/>
    <mergeCell ref="B135:B137"/>
    <mergeCell ref="F135:F137"/>
    <mergeCell ref="B138:B140"/>
    <mergeCell ref="F138:F140"/>
    <mergeCell ref="A141:A146"/>
    <mergeCell ref="B141:B143"/>
    <mergeCell ref="F141:F143"/>
    <mergeCell ref="B144:B146"/>
    <mergeCell ref="F144:F146"/>
    <mergeCell ref="A147:A152"/>
    <mergeCell ref="B147:B149"/>
    <mergeCell ref="F147:F149"/>
    <mergeCell ref="B150:B152"/>
    <mergeCell ref="F150:F152"/>
    <mergeCell ref="A153:A158"/>
    <mergeCell ref="B153:B155"/>
    <mergeCell ref="F153:F155"/>
    <mergeCell ref="B156:B158"/>
    <mergeCell ref="F156:F15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workbookViewId="0" topLeftCell="A1">
      <selection activeCell="B3" sqref="B3"/>
    </sheetView>
  </sheetViews>
  <sheetFormatPr defaultColWidth="12.57421875" defaultRowHeight="12.75"/>
  <cols>
    <col min="1" max="1" width="10.0039062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113</v>
      </c>
      <c r="B1" s="6">
        <v>39731</v>
      </c>
    </row>
    <row r="2" ht="12.75">
      <c r="A2" t="s">
        <v>91</v>
      </c>
    </row>
    <row r="3" ht="12.75">
      <c r="A3" s="7">
        <f>B1</f>
        <v>39731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41</v>
      </c>
      <c r="B7">
        <v>1</v>
      </c>
      <c r="C7" t="str">
        <f>VLOOKUP(A7,Teilnehmer!$A$4:$B$99,2,1)</f>
        <v>Oswin</v>
      </c>
      <c r="D7" s="3">
        <f>VLOOKUP(B7,D$32:E$61,2,0)</f>
        <v>-2</v>
      </c>
      <c r="E7" s="3">
        <f>VLOOKUP($B7,$D$65:$E$94,2,0)</f>
        <v>13</v>
      </c>
      <c r="F7" s="3">
        <f>VLOOKUP($B7,$D$98:$E$127,2,0)</f>
        <v>-2</v>
      </c>
      <c r="H7" s="3">
        <f>COUNTIF(D7:G7,"&gt;0")</f>
        <v>1</v>
      </c>
      <c r="I7" s="3">
        <f>SUM(D7:G7)</f>
        <v>9</v>
      </c>
      <c r="J7" s="3">
        <f>H7+I7*0.01</f>
        <v>1.09</v>
      </c>
      <c r="K7" s="3">
        <f>RANK(J7,$J$7:$J$31,0)</f>
        <v>12</v>
      </c>
      <c r="L7" s="3">
        <f>VLOOKUP(K7,Punkteverteilung!$A$2:$B$91,2,0)</f>
        <v>1</v>
      </c>
    </row>
    <row r="8" spans="1:12" ht="12.75">
      <c r="A8">
        <v>2</v>
      </c>
      <c r="B8">
        <v>2</v>
      </c>
      <c r="C8" t="str">
        <f>VLOOKUP(A8,Teilnehmer!$A$4:$B$99,2,1)</f>
        <v>Alf</v>
      </c>
      <c r="D8" s="3">
        <f>VLOOKUP(B8,D$32:E$61,2,0)</f>
        <v>2</v>
      </c>
      <c r="E8" s="3">
        <f>VLOOKUP($B8,$D$65:$E$94,2,0)</f>
        <v>-8</v>
      </c>
      <c r="F8" s="3">
        <f>VLOOKUP($B8,$D$98:$E$127,2,0)</f>
        <v>-8</v>
      </c>
      <c r="H8" s="3">
        <f>COUNTIF(D8:G8,"&gt;0")</f>
        <v>1</v>
      </c>
      <c r="I8" s="3">
        <f>SUM(D8:G8)</f>
        <v>-14</v>
      </c>
      <c r="J8" s="3">
        <f>H8+I8*0.01</f>
        <v>0.86</v>
      </c>
      <c r="K8" s="3">
        <f>RANK(J8,$J$7:$J$31,0)</f>
        <v>17</v>
      </c>
      <c r="L8" s="3">
        <f>VLOOKUP(K8,Punkteverteilung!$A$2:$B$91,2,0)</f>
        <v>1</v>
      </c>
    </row>
    <row r="9" spans="1:12" ht="12.75">
      <c r="A9">
        <v>61</v>
      </c>
      <c r="B9">
        <v>3</v>
      </c>
      <c r="C9" t="str">
        <f>VLOOKUP(A9,Teilnehmer!$A$4:$B$99,2,1)</f>
        <v>Julian</v>
      </c>
      <c r="D9" s="3">
        <f>VLOOKUP(B9,D$32:E$61,2,0)</f>
        <v>-6</v>
      </c>
      <c r="E9" s="3">
        <f>VLOOKUP($B9,$D$65:$E$94,2,0)</f>
        <v>-6</v>
      </c>
      <c r="F9" s="3">
        <f>VLOOKUP($B9,$D$98:$E$127,2,0)</f>
        <v>9</v>
      </c>
      <c r="H9" s="3">
        <f>COUNTIF(D9:G9,"&gt;0")</f>
        <v>1</v>
      </c>
      <c r="I9" s="3">
        <f>SUM(D9:G9)</f>
        <v>-3</v>
      </c>
      <c r="J9" s="3">
        <f>H9+I9*0.01</f>
        <v>0.97</v>
      </c>
      <c r="K9" s="3">
        <f>RANK(J9,$J$7:$J$31,0)</f>
        <v>14</v>
      </c>
      <c r="L9" s="3">
        <f>VLOOKUP(K9,Punkteverteilung!$A$2:$B$91,2,0)</f>
        <v>1</v>
      </c>
    </row>
    <row r="10" spans="1:12" ht="12.75">
      <c r="A10">
        <v>72</v>
      </c>
      <c r="B10">
        <v>4</v>
      </c>
      <c r="C10" t="str">
        <f>VLOOKUP(A10,Teilnehmer!$A$4:$B$99,2,1)</f>
        <v>Walter</v>
      </c>
      <c r="D10" s="3">
        <f>VLOOKUP(B10,D$32:E$61,2,0)</f>
        <v>-6</v>
      </c>
      <c r="E10" s="3">
        <f>VLOOKUP($B10,$D$65:$E$94,2,0)</f>
        <v>6</v>
      </c>
      <c r="F10" s="3">
        <f>VLOOKUP($B10,$D$98:$E$127,2,0)</f>
        <v>-4</v>
      </c>
      <c r="H10" s="3">
        <f>COUNTIF(D10:G10,"&gt;0")</f>
        <v>1</v>
      </c>
      <c r="I10" s="3">
        <f>SUM(D10:G10)</f>
        <v>-4</v>
      </c>
      <c r="J10" s="3">
        <f>H10+I10*0.01</f>
        <v>0.96</v>
      </c>
      <c r="K10" s="3">
        <f>RANK(J10,$J$7:$J$31,0)</f>
        <v>16</v>
      </c>
      <c r="L10" s="3">
        <f>VLOOKUP(K10,Punkteverteilung!$A$2:$B$91,2,0)</f>
        <v>1</v>
      </c>
    </row>
    <row r="11" spans="1:12" ht="12.75">
      <c r="A11">
        <v>33</v>
      </c>
      <c r="B11">
        <v>5</v>
      </c>
      <c r="C11" t="str">
        <f>VLOOKUP(A11,Teilnehmer!$A$4:$B$99,2,1)</f>
        <v>Leo</v>
      </c>
      <c r="D11" s="3">
        <f>VLOOKUP(B11,D$32:E$61,2,0)</f>
        <v>-9</v>
      </c>
      <c r="E11" s="3">
        <f>VLOOKUP($B11,$D$65:$E$94,2,0)</f>
        <v>13</v>
      </c>
      <c r="F11" s="3">
        <f>VLOOKUP($B11,$D$98:$E$127,2,0)</f>
        <v>2</v>
      </c>
      <c r="H11" s="3">
        <f>COUNTIF(D11:G11,"&gt;0")</f>
        <v>2</v>
      </c>
      <c r="I11" s="3">
        <f>SUM(D11:G11)</f>
        <v>6</v>
      </c>
      <c r="J11" s="3">
        <f>H11+I11*0.01</f>
        <v>2.06</v>
      </c>
      <c r="K11" s="3">
        <f>RANK(J11,$J$7:$J$31,0)</f>
        <v>8</v>
      </c>
      <c r="L11" s="3">
        <f>VLOOKUP(K11,Punkteverteilung!$A$2:$B$91,2,0)</f>
        <v>1</v>
      </c>
    </row>
    <row r="12" spans="1:12" ht="12.75">
      <c r="A12">
        <v>14</v>
      </c>
      <c r="B12">
        <v>6</v>
      </c>
      <c r="C12" t="str">
        <f>VLOOKUP(A12,Teilnehmer!$A$4:$B$99,2,1)</f>
        <v>Dieter (Neulußheim)</v>
      </c>
      <c r="D12" s="3">
        <f>VLOOKUP(B12,D$32:E$61,2,0)</f>
        <v>6</v>
      </c>
      <c r="E12" s="3">
        <f>VLOOKUP($B12,$D$65:$E$94,2,0)</f>
        <v>8</v>
      </c>
      <c r="F12" s="3">
        <f>VLOOKUP($B12,$D$98:$E$127,2,0)</f>
        <v>-9</v>
      </c>
      <c r="H12" s="3">
        <f>COUNTIF(D12:G12,"&gt;0")</f>
        <v>2</v>
      </c>
      <c r="I12" s="3">
        <f>SUM(D12:G12)</f>
        <v>5</v>
      </c>
      <c r="J12" s="3">
        <f>H12+I12*0.01</f>
        <v>2.05</v>
      </c>
      <c r="K12" s="3">
        <f>RANK(J12,$J$7:$J$31,0)</f>
        <v>9</v>
      </c>
      <c r="L12" s="3">
        <f>VLOOKUP(K12,Punkteverteilung!$A$2:$B$91,2,0)</f>
        <v>1</v>
      </c>
    </row>
    <row r="13" spans="1:12" ht="12.75">
      <c r="A13">
        <v>30</v>
      </c>
      <c r="B13">
        <v>7</v>
      </c>
      <c r="C13" t="str">
        <f>VLOOKUP(A13,Teilnehmer!$A$4:$B$99,2,1)</f>
        <v>Karl-Heinz (Waldhof)</v>
      </c>
      <c r="D13" s="3">
        <f>VLOOKUP(B13,D$32:E$61,2,0)</f>
        <v>6</v>
      </c>
      <c r="E13" s="3">
        <f>VLOOKUP($B13,$D$65:$E$94,2,0)</f>
        <v>11</v>
      </c>
      <c r="F13" s="3">
        <f>VLOOKUP($B13,$D$98:$E$127,2,0)</f>
        <v>-8</v>
      </c>
      <c r="H13" s="3">
        <f>COUNTIF(D13:G13,"&gt;0")</f>
        <v>2</v>
      </c>
      <c r="I13" s="3">
        <f>SUM(D13:G13)</f>
        <v>9</v>
      </c>
      <c r="J13" s="3">
        <f>H13+I13*0.01</f>
        <v>2.09</v>
      </c>
      <c r="K13" s="3">
        <f>RANK(J13,$J$7:$J$31,0)</f>
        <v>6</v>
      </c>
      <c r="L13" s="3">
        <f>VLOOKUP(K13,Punkteverteilung!$A$2:$B$91,2,0)</f>
        <v>2</v>
      </c>
    </row>
    <row r="14" spans="1:12" ht="12.75">
      <c r="A14">
        <v>4</v>
      </c>
      <c r="B14">
        <v>8</v>
      </c>
      <c r="C14" t="str">
        <f>VLOOKUP(A14,Teilnehmer!$A$4:$B$99,2,1)</f>
        <v>Andreas</v>
      </c>
      <c r="D14" s="3">
        <f>VLOOKUP(B14,D$32:E$61,2,0)</f>
        <v>-2</v>
      </c>
      <c r="E14" s="3">
        <f>VLOOKUP($B14,$D$65:$E$94,2,0)</f>
        <v>8</v>
      </c>
      <c r="F14" s="3">
        <f>VLOOKUP($B14,$D$98:$E$127,2,0)</f>
        <v>4</v>
      </c>
      <c r="H14" s="3">
        <f>COUNTIF(D14:G14,"&gt;0")</f>
        <v>2</v>
      </c>
      <c r="I14" s="3">
        <f>SUM(D14:G14)</f>
        <v>10</v>
      </c>
      <c r="J14" s="3">
        <f>H14+I14*0.01</f>
        <v>2.1</v>
      </c>
      <c r="K14" s="3">
        <f>RANK(J14,$J$7:$J$31,0)</f>
        <v>4</v>
      </c>
      <c r="L14" s="3">
        <f>VLOOKUP(K14,Punkteverteilung!$A$2:$B$91,2,0)</f>
        <v>4</v>
      </c>
    </row>
    <row r="15" spans="1:12" ht="12.75">
      <c r="A15">
        <v>48</v>
      </c>
      <c r="B15">
        <v>9</v>
      </c>
      <c r="C15" t="str">
        <f>VLOOKUP(A15,Teilnehmer!$A$4:$B$99,2,1)</f>
        <v>Rudi</v>
      </c>
      <c r="D15" s="3">
        <f>VLOOKUP(B15,D$32:E$61,2,0)</f>
        <v>-5</v>
      </c>
      <c r="E15" s="3">
        <f>VLOOKUP($B15,$D$65:$E$94,2,0)</f>
        <v>-6</v>
      </c>
      <c r="F15" s="3">
        <f>VLOOKUP($B15,$D$98:$E$127,2,0)</f>
        <v>12</v>
      </c>
      <c r="H15" s="3">
        <f>COUNTIF(D15:G15,"&gt;0")</f>
        <v>1</v>
      </c>
      <c r="I15" s="3">
        <f>SUM(D15:G15)</f>
        <v>1</v>
      </c>
      <c r="J15" s="3">
        <f>H15+I15*0.01</f>
        <v>1.01</v>
      </c>
      <c r="K15" s="3">
        <f>RANK(J15,$J$7:$J$31,0)</f>
        <v>13</v>
      </c>
      <c r="L15" s="3">
        <f>VLOOKUP(K15,Punkteverteilung!$A$2:$B$91,2,0)</f>
        <v>1</v>
      </c>
    </row>
    <row r="16" spans="1:12" ht="12.75">
      <c r="A16">
        <v>10</v>
      </c>
      <c r="B16">
        <v>10</v>
      </c>
      <c r="C16" t="str">
        <f>VLOOKUP(A16,Teilnehmer!$A$4:$B$99,2,1)</f>
        <v>Claudia</v>
      </c>
      <c r="D16" s="3">
        <f>VLOOKUP(B16,D$32:E$61,2,0)</f>
        <v>6</v>
      </c>
      <c r="E16" s="3">
        <f>VLOOKUP($B16,$D$65:$E$94,2,0)</f>
        <v>-11</v>
      </c>
      <c r="F16" s="3">
        <f>VLOOKUP($B16,$D$98:$E$127,2,0)</f>
        <v>-12</v>
      </c>
      <c r="H16" s="3">
        <f>COUNTIF(D16:G16,"&gt;0")</f>
        <v>1</v>
      </c>
      <c r="I16" s="3">
        <f>SUM(D16:G16)</f>
        <v>-17</v>
      </c>
      <c r="J16" s="3">
        <f>H16+I16*0.01</f>
        <v>0.83</v>
      </c>
      <c r="K16" s="3">
        <f>RANK(J16,$J$7:$J$31,0)</f>
        <v>18</v>
      </c>
      <c r="L16" s="3">
        <f>VLOOKUP(K16,Punkteverteilung!$A$2:$B$91,2,0)</f>
        <v>1</v>
      </c>
    </row>
    <row r="17" spans="1:12" ht="12.75">
      <c r="A17">
        <v>34</v>
      </c>
      <c r="B17">
        <v>11</v>
      </c>
      <c r="C17" t="str">
        <f>VLOOKUP(A17,Teilnehmer!$A$4:$B$99,2,1)</f>
        <v>Leopold</v>
      </c>
      <c r="D17" s="3">
        <f>VLOOKUP(B17,D$32:E$61,2,0)</f>
        <v>4</v>
      </c>
      <c r="E17" s="3">
        <f>VLOOKUP($B17,$D$65:$E$94,2,0)</f>
        <v>-13</v>
      </c>
      <c r="F17" s="3">
        <f>VLOOKUP($B17,$D$98:$E$127,2,0)</f>
        <v>8</v>
      </c>
      <c r="H17" s="3">
        <f>COUNTIF(D17:G17,"&gt;0")</f>
        <v>2</v>
      </c>
      <c r="I17" s="3">
        <f>SUM(D17:G17)</f>
        <v>-1</v>
      </c>
      <c r="J17" s="3">
        <f>H17+I17*0.01</f>
        <v>1.99</v>
      </c>
      <c r="K17" s="3">
        <f>RANK(J17,$J$7:$J$31,0)</f>
        <v>10</v>
      </c>
      <c r="L17" s="3">
        <f>VLOOKUP(K17,Punkteverteilung!$A$2:$B$91,2,0)</f>
        <v>1</v>
      </c>
    </row>
    <row r="18" spans="1:12" ht="12.75">
      <c r="A18">
        <v>73</v>
      </c>
      <c r="B18">
        <v>12</v>
      </c>
      <c r="C18" t="str">
        <f>VLOOKUP(A18,Teilnehmer!$A$4:$B$99,2,1)</f>
        <v>Katja</v>
      </c>
      <c r="D18" s="3">
        <f>VLOOKUP(B18,D$32:E$61,2,0)</f>
        <v>-4</v>
      </c>
      <c r="E18" s="3">
        <f>VLOOKUP($B18,$D$65:$E$94,2,0)</f>
        <v>-6</v>
      </c>
      <c r="F18" s="3">
        <f>VLOOKUP($B18,$D$98:$E$127,2,0)</f>
        <v>-12</v>
      </c>
      <c r="H18" s="3">
        <f>COUNTIF(D18:G18,"&gt;0")</f>
        <v>0</v>
      </c>
      <c r="I18" s="3">
        <f>SUM(D18:G18)</f>
        <v>-22</v>
      </c>
      <c r="J18" s="3">
        <f>H18+I18*0.01</f>
        <v>-0.22</v>
      </c>
      <c r="K18" s="3">
        <f>RANK(J18,$J$7:$J$31,0)</f>
        <v>23</v>
      </c>
      <c r="L18" s="3">
        <f>VLOOKUP(K18,Punkteverteilung!$A$2:$B$91,2,0)</f>
        <v>1</v>
      </c>
    </row>
    <row r="19" spans="1:12" ht="12.75">
      <c r="A19">
        <v>40</v>
      </c>
      <c r="B19">
        <v>13</v>
      </c>
      <c r="C19" t="str">
        <f>VLOOKUP(A19,Teilnehmer!$A$4:$B$99,2,1)</f>
        <v>Michele</v>
      </c>
      <c r="D19" s="3">
        <f>VLOOKUP(B19,D$32:E$61,2,0)</f>
        <v>-5</v>
      </c>
      <c r="E19" s="3">
        <f>VLOOKUP($B19,$D$65:$E$94,2,0)</f>
        <v>6</v>
      </c>
      <c r="F19" s="3">
        <f>VLOOKUP($B19,$D$98:$E$127,2,0)</f>
        <v>9</v>
      </c>
      <c r="H19" s="3">
        <f>COUNTIF(D19:G19,"&gt;0")</f>
        <v>2</v>
      </c>
      <c r="I19" s="3">
        <f>SUM(D19:G19)</f>
        <v>10</v>
      </c>
      <c r="J19" s="3">
        <f>H19+I19*0.01</f>
        <v>2.1</v>
      </c>
      <c r="K19" s="3">
        <f>RANK(J19,$J$7:$J$31,0)</f>
        <v>4</v>
      </c>
      <c r="L19" s="3">
        <f>VLOOKUP(K19,Punkteverteilung!$A$2:$B$91,2,0)</f>
        <v>4</v>
      </c>
    </row>
    <row r="20" spans="1:12" ht="12.75">
      <c r="A20">
        <v>24</v>
      </c>
      <c r="B20">
        <v>14</v>
      </c>
      <c r="C20" t="str">
        <f>VLOOKUP(A20,Teilnehmer!$A$4:$B$99,2,1)</f>
        <v>Helga</v>
      </c>
      <c r="D20" s="3">
        <f>VLOOKUP(B20,D$32:E$61,2,0)</f>
        <v>5</v>
      </c>
      <c r="E20" s="3">
        <f>VLOOKUP($B20,$D$65:$E$94,2,0)</f>
        <v>-6</v>
      </c>
      <c r="F20" s="3">
        <f>VLOOKUP($B20,$D$98:$E$127,2,0)</f>
        <v>-2</v>
      </c>
      <c r="H20" s="3">
        <f>COUNTIF(D20:G20,"&gt;0")</f>
        <v>1</v>
      </c>
      <c r="I20" s="3">
        <f>SUM(D20:G20)</f>
        <v>-3</v>
      </c>
      <c r="J20" s="3">
        <f>H20+I20*0.01</f>
        <v>0.97</v>
      </c>
      <c r="K20" s="3">
        <f>RANK(J20,$J$7:$J$31,0)</f>
        <v>14</v>
      </c>
      <c r="L20" s="3">
        <f>VLOOKUP(K20,Punkteverteilung!$A$2:$B$91,2,0)</f>
        <v>1</v>
      </c>
    </row>
    <row r="21" spans="1:12" ht="12.75">
      <c r="A21">
        <v>6</v>
      </c>
      <c r="B21">
        <v>15</v>
      </c>
      <c r="C21" t="str">
        <f>VLOOKUP(A21,Teilnehmer!$A$4:$B$99,2,1)</f>
        <v>August</v>
      </c>
      <c r="D21" s="3">
        <f>VLOOKUP(B21,D$32:E$61,2,0)</f>
        <v>-9</v>
      </c>
      <c r="H21" s="3">
        <f>COUNTIF(D21:G21,"&gt;0")</f>
        <v>0</v>
      </c>
      <c r="I21" s="3">
        <f>SUM(D21:G21)</f>
        <v>-9</v>
      </c>
      <c r="J21" s="3">
        <f>H21+I21*0.01</f>
        <v>-0.09</v>
      </c>
      <c r="K21" s="3">
        <f>RANK(J21,$J$7:$J$31,0)</f>
        <v>20</v>
      </c>
      <c r="L21" s="3">
        <f>VLOOKUP(K21,Punkteverteilung!$A$2:$B$91,2,0)</f>
        <v>1</v>
      </c>
    </row>
    <row r="22" spans="1:12" ht="12.75">
      <c r="A22">
        <v>53</v>
      </c>
      <c r="B22">
        <v>16</v>
      </c>
      <c r="C22" t="str">
        <f>VLOOKUP(A22,Teilnehmer!$A$4:$B$99,2,1)</f>
        <v>Ulrich</v>
      </c>
      <c r="D22" s="3">
        <f>VLOOKUP(B22,D$32:E$61,2,0)</f>
        <v>4</v>
      </c>
      <c r="E22" s="3">
        <f>VLOOKUP($B22,$D$65:$E$94,2,0)</f>
        <v>6</v>
      </c>
      <c r="F22" s="3">
        <f>VLOOKUP($B22,$D$98:$E$127,2,0)</f>
        <v>4</v>
      </c>
      <c r="H22" s="3">
        <f>COUNTIF(D22:G22,"&gt;0")</f>
        <v>3</v>
      </c>
      <c r="I22" s="3">
        <f>SUM(D22:G22)</f>
        <v>14</v>
      </c>
      <c r="J22" s="3">
        <f>H22+I22*0.01</f>
        <v>3.14</v>
      </c>
      <c r="K22" s="3">
        <f>RANK(J22,$J$7:$J$31,0)</f>
        <v>2</v>
      </c>
      <c r="L22" s="3">
        <f>VLOOKUP(K22,Punkteverteilung!$A$2:$B$91,2,0)</f>
        <v>7</v>
      </c>
    </row>
    <row r="23" spans="1:12" ht="12.75">
      <c r="A23">
        <v>9</v>
      </c>
      <c r="B23">
        <v>17</v>
      </c>
      <c r="C23" t="str">
        <f>VLOOKUP(A23,Teilnehmer!$A$4:$B$99,2,1)</f>
        <v>Christina</v>
      </c>
      <c r="D23" s="3">
        <f>VLOOKUP(B23,D$32:E$61,2,0)</f>
        <v>9</v>
      </c>
      <c r="E23" s="3">
        <f>VLOOKUP($B23,$D$65:$E$94,2,0)</f>
        <v>6</v>
      </c>
      <c r="F23" s="3">
        <f>VLOOKUP($B23,$D$98:$E$127,2,0)</f>
        <v>12</v>
      </c>
      <c r="H23" s="3">
        <f>COUNTIF(D23:G23,"&gt;0")</f>
        <v>3</v>
      </c>
      <c r="I23" s="3">
        <f>SUM(D23:G23)</f>
        <v>27</v>
      </c>
      <c r="J23" s="3">
        <f>H23+I23*0.01</f>
        <v>3.27</v>
      </c>
      <c r="K23" s="3">
        <f>RANK(J23,$J$7:$J$31,0)</f>
        <v>1</v>
      </c>
      <c r="L23" s="3">
        <f>VLOOKUP(K23,Punkteverteilung!$A$2:$B$91,2,0)</f>
        <v>10</v>
      </c>
    </row>
    <row r="24" spans="1:12" ht="12.75">
      <c r="A24">
        <v>29</v>
      </c>
      <c r="B24">
        <v>18</v>
      </c>
      <c r="C24" t="str">
        <f>VLOOKUP(A24,Teilnehmer!$A$4:$B$99,2,1)</f>
        <v>Josef </v>
      </c>
      <c r="D24" s="3">
        <f>VLOOKUP(B24,D$32:E$61,2,0)</f>
        <v>5</v>
      </c>
      <c r="E24" s="3">
        <f>VLOOKUP($B24,$D$65:$E$94,2,0)</f>
        <v>-13</v>
      </c>
      <c r="F24" s="3">
        <f>VLOOKUP($B24,$D$98:$E$127,2,0)</f>
        <v>2</v>
      </c>
      <c r="H24" s="3">
        <f>COUNTIF(D24:G24,"&gt;0")</f>
        <v>2</v>
      </c>
      <c r="I24" s="3">
        <f>SUM(D24:G24)</f>
        <v>-6</v>
      </c>
      <c r="J24" s="3">
        <f>H24+I24*0.01</f>
        <v>1.94</v>
      </c>
      <c r="K24" s="3">
        <f>RANK(J24,$J$7:$J$31,0)</f>
        <v>11</v>
      </c>
      <c r="L24" s="3">
        <f>VLOOKUP(K24,Punkteverteilung!$A$2:$B$91,2,0)</f>
        <v>1</v>
      </c>
    </row>
    <row r="25" spans="1:12" ht="12.75">
      <c r="A25">
        <v>28</v>
      </c>
      <c r="B25">
        <v>19</v>
      </c>
      <c r="C25" t="str">
        <f>VLOOKUP(A25,Teilnehmer!$A$4:$B$99,2,1)</f>
        <v>Johan</v>
      </c>
      <c r="D25" s="3">
        <f>VLOOKUP(B25,D$32:E$61,2,0)</f>
        <v>-4</v>
      </c>
      <c r="E25" s="3">
        <f>VLOOKUP($B25,$D$65:$E$94,2,0)</f>
        <v>-8</v>
      </c>
      <c r="F25" s="3">
        <f>VLOOKUP($B25,$D$98:$E$127,2,0)</f>
        <v>-4</v>
      </c>
      <c r="H25" s="3">
        <f>COUNTIF(D25:G25,"&gt;0")</f>
        <v>0</v>
      </c>
      <c r="I25" s="3">
        <f>SUM(D25:G25)</f>
        <v>-16</v>
      </c>
      <c r="J25" s="3">
        <f>H25+I25*0.01</f>
        <v>-0.16</v>
      </c>
      <c r="K25" s="3">
        <f>RANK(J25,$J$7:$J$31,0)</f>
        <v>22</v>
      </c>
      <c r="L25" s="3">
        <f>VLOOKUP(K25,Punkteverteilung!$A$2:$B$91,2,0)</f>
        <v>1</v>
      </c>
    </row>
    <row r="26" spans="1:12" ht="12.75">
      <c r="A26">
        <v>50</v>
      </c>
      <c r="B26">
        <v>20</v>
      </c>
      <c r="C26" t="str">
        <f>VLOOKUP(A26,Teilnehmer!$A$4:$B$99,2,1)</f>
        <v>Steffi</v>
      </c>
      <c r="D26" s="3">
        <f>VLOOKUP(B26,D$32:E$61,2,0)</f>
        <v>-6</v>
      </c>
      <c r="E26" s="3">
        <f>VLOOKUP($B26,$D$65:$E$94,2,0)</f>
        <v>11</v>
      </c>
      <c r="F26" s="3">
        <f>VLOOKUP($B26,$D$98:$E$127,2,0)</f>
        <v>9</v>
      </c>
      <c r="H26" s="3">
        <f>COUNTIF(D26:G26,"&gt;0")</f>
        <v>2</v>
      </c>
      <c r="I26" s="3">
        <f>SUM(D26:G26)</f>
        <v>14</v>
      </c>
      <c r="J26" s="3">
        <f>H26+I26*0.01</f>
        <v>2.14</v>
      </c>
      <c r="K26" s="3">
        <f>RANK(J26,$J$7:$J$31,0)</f>
        <v>3</v>
      </c>
      <c r="L26" s="3">
        <f>VLOOKUP(K26,Punkteverteilung!$A$2:$B$91,2,0)</f>
        <v>5</v>
      </c>
    </row>
    <row r="27" spans="1:12" ht="12.75">
      <c r="A27">
        <v>16</v>
      </c>
      <c r="B27">
        <v>21</v>
      </c>
      <c r="C27" t="str">
        <f>VLOOKUP(A27,Teilnehmer!$A$4:$B$99,2,1)</f>
        <v>Dieter Staniewski</v>
      </c>
      <c r="D27" s="3">
        <f>VLOOKUP(B27,D$32:E$61,2,0)</f>
        <v>2</v>
      </c>
      <c r="E27" s="3">
        <f>VLOOKUP($B27,$D$65:$E$94,2,0)</f>
        <v>-11</v>
      </c>
      <c r="F27" s="3">
        <f>VLOOKUP($B27,$D$98:$E$127,2,0)</f>
        <v>-9</v>
      </c>
      <c r="H27" s="3">
        <f>COUNTIF(D27:G27,"&gt;0")</f>
        <v>1</v>
      </c>
      <c r="I27" s="3">
        <f>SUM(D27:G27)</f>
        <v>-18</v>
      </c>
      <c r="J27" s="3">
        <f>H27+I27*0.01</f>
        <v>0.8200000000000001</v>
      </c>
      <c r="K27" s="3">
        <f>RANK(J27,$J$7:$J$31,0)</f>
        <v>19</v>
      </c>
      <c r="L27" s="3">
        <f>VLOOKUP(K27,Punkteverteilung!$A$2:$B$91,2,0)</f>
        <v>1</v>
      </c>
    </row>
    <row r="28" spans="1:12" ht="12.75">
      <c r="A28">
        <v>44</v>
      </c>
      <c r="B28">
        <v>22</v>
      </c>
      <c r="C28" t="str">
        <f>VLOOKUP(A28,Teilnehmer!$A$4:$B$99,2,1)</f>
        <v>Rainer N.</v>
      </c>
      <c r="D28" s="3">
        <f>VLOOKUP(B28,D$32:E$61,2,0)</f>
        <v>9</v>
      </c>
      <c r="E28" s="3">
        <f>VLOOKUP($B28,$D$65:$E$94,2,0)</f>
        <v>-8</v>
      </c>
      <c r="F28" s="3">
        <f>VLOOKUP($B28,$D$98:$E$127,2,0)</f>
        <v>8</v>
      </c>
      <c r="H28" s="3">
        <f>COUNTIF(D28:G28,"&gt;0")</f>
        <v>2</v>
      </c>
      <c r="I28" s="3">
        <f>SUM(D28:G28)</f>
        <v>9</v>
      </c>
      <c r="J28" s="3">
        <f>H28+I28*0.01</f>
        <v>2.09</v>
      </c>
      <c r="K28" s="3">
        <f>RANK(J28,$J$7:$J$31,0)</f>
        <v>6</v>
      </c>
      <c r="L28" s="3">
        <f>VLOOKUP(K28,Punkteverteilung!$A$2:$B$91,2,0)</f>
        <v>2</v>
      </c>
    </row>
    <row r="29" spans="1:12" ht="12.75">
      <c r="A29">
        <v>42</v>
      </c>
      <c r="B29">
        <v>23</v>
      </c>
      <c r="C29" t="str">
        <f>VLOOKUP(A29,Teilnehmer!$A$4:$B$99,2,1)</f>
        <v>Patricia</v>
      </c>
      <c r="F29" s="3">
        <f>VLOOKUP($B29,$D$98:$E$127,2,0)</f>
        <v>-9</v>
      </c>
      <c r="H29" s="3">
        <f>COUNTIF(D29:G29,"&gt;0")</f>
        <v>0</v>
      </c>
      <c r="I29" s="3">
        <f>SUM(D29:G29)</f>
        <v>-9</v>
      </c>
      <c r="J29" s="3">
        <f>H29+I29*0.01</f>
        <v>-0.09</v>
      </c>
      <c r="K29" s="3">
        <f>RANK(J29,$J$7:$J$31,0)</f>
        <v>20</v>
      </c>
      <c r="L29" s="3">
        <f>VLOOKUP(K29,Punkteverteilung!$A$2:$B$91,2,0)</f>
        <v>1</v>
      </c>
    </row>
    <row r="31" spans="2:6" ht="12.75">
      <c r="B31" s="8" t="s">
        <v>93</v>
      </c>
      <c r="C31" s="8"/>
      <c r="D31" s="8"/>
      <c r="E31" s="8"/>
      <c r="F31" s="8"/>
    </row>
    <row r="32" spans="1:6" ht="12.75">
      <c r="A32" s="9">
        <v>1</v>
      </c>
      <c r="B32" s="10" t="s">
        <v>100</v>
      </c>
      <c r="C32" s="10" t="str">
        <f>VLOOKUP(D32,$B$7:$C$36,2,1)</f>
        <v>Oswin</v>
      </c>
      <c r="D32" s="11">
        <v>1</v>
      </c>
      <c r="E32" s="12">
        <f>F32-F35</f>
        <v>-2</v>
      </c>
      <c r="F32" s="13">
        <v>11</v>
      </c>
    </row>
    <row r="33" spans="1:6" ht="12.75">
      <c r="A33" s="9"/>
      <c r="B33" s="10"/>
      <c r="C33" s="10" t="str">
        <f>VLOOKUP(D33,$B$7:$C$36,2,1)</f>
        <v>Andreas</v>
      </c>
      <c r="D33" s="11">
        <v>8</v>
      </c>
      <c r="E33" s="12">
        <f>F32-F35</f>
        <v>-2</v>
      </c>
      <c r="F33" s="13"/>
    </row>
    <row r="34" spans="1:6" ht="12.75">
      <c r="A34" s="9"/>
      <c r="B34" s="10"/>
      <c r="C34" s="10" t="e">
        <f>VLOOKUP(D34,$B$7:$C$36,2,1)</f>
        <v>#N/A</v>
      </c>
      <c r="D34" s="11"/>
      <c r="E34" s="12">
        <f>F32-F35</f>
        <v>-2</v>
      </c>
      <c r="F34" s="13"/>
    </row>
    <row r="35" spans="1:6" ht="12.75">
      <c r="A35" s="9"/>
      <c r="B35" s="14" t="s">
        <v>101</v>
      </c>
      <c r="C35" s="14" t="str">
        <f>VLOOKUP(D35,$B$7:$C$36,2,1)</f>
        <v>Alf</v>
      </c>
      <c r="D35" s="15">
        <v>2</v>
      </c>
      <c r="E35" s="16">
        <f>F35-F32</f>
        <v>2</v>
      </c>
      <c r="F35" s="17">
        <v>13</v>
      </c>
    </row>
    <row r="36" spans="1:6" ht="12.75">
      <c r="A36" s="9"/>
      <c r="B36" s="14"/>
      <c r="C36" s="14" t="str">
        <f>VLOOKUP(D36,$B$7:$C$36,2,1)</f>
        <v>Dieter Staniewski</v>
      </c>
      <c r="D36" s="15">
        <v>21</v>
      </c>
      <c r="E36" s="16">
        <f>F35-F32</f>
        <v>2</v>
      </c>
      <c r="F36" s="17"/>
    </row>
    <row r="37" spans="1:6" ht="12.75">
      <c r="A37" s="9"/>
      <c r="B37" s="14"/>
      <c r="C37" s="14" t="e">
        <f>VLOOKUP(D37,$B$7:$C$36,2,1)</f>
        <v>#N/A</v>
      </c>
      <c r="D37" s="15"/>
      <c r="E37" s="16">
        <f>F35-F32</f>
        <v>2</v>
      </c>
      <c r="F37" s="17"/>
    </row>
    <row r="38" spans="1:6" ht="12.75">
      <c r="A38" s="9">
        <v>2</v>
      </c>
      <c r="B38" s="10" t="s">
        <v>100</v>
      </c>
      <c r="C38" s="10" t="str">
        <f>VLOOKUP(D38,$B$7:$C$36,2,1)</f>
        <v>Helga</v>
      </c>
      <c r="D38" s="11">
        <v>14</v>
      </c>
      <c r="E38" s="12">
        <f>F38-F41</f>
        <v>5</v>
      </c>
      <c r="F38" s="13">
        <v>13</v>
      </c>
    </row>
    <row r="39" spans="1:6" ht="12.75">
      <c r="A39" s="9"/>
      <c r="B39" s="10"/>
      <c r="C39" s="10" t="str">
        <f>VLOOKUP(D39,$B$7:$C$36,2,1)</f>
        <v>Josef </v>
      </c>
      <c r="D39" s="11">
        <v>18</v>
      </c>
      <c r="E39" s="12">
        <f>F38-F41</f>
        <v>5</v>
      </c>
      <c r="F39" s="13"/>
    </row>
    <row r="40" spans="1:6" ht="12.75">
      <c r="A40" s="9"/>
      <c r="B40" s="10"/>
      <c r="C40" s="10" t="e">
        <f>VLOOKUP(D40,$B$7:$C$36,2,1)</f>
        <v>#N/A</v>
      </c>
      <c r="D40" s="11"/>
      <c r="E40" s="12">
        <f>F38-F41</f>
        <v>5</v>
      </c>
      <c r="F40" s="13"/>
    </row>
    <row r="41" spans="1:6" ht="12.75">
      <c r="A41" s="9"/>
      <c r="B41" s="14" t="s">
        <v>101</v>
      </c>
      <c r="C41" s="14" t="str">
        <f>VLOOKUP(D41,$B$7:$C$36,2,1)</f>
        <v>Michele</v>
      </c>
      <c r="D41" s="15">
        <v>13</v>
      </c>
      <c r="E41" s="16">
        <f>F41-F38</f>
        <v>-5</v>
      </c>
      <c r="F41" s="17">
        <v>8</v>
      </c>
    </row>
    <row r="42" spans="1:6" ht="12.75">
      <c r="A42" s="9"/>
      <c r="B42" s="14"/>
      <c r="C42" s="14" t="str">
        <f>VLOOKUP(D42,$B$7:$C$36,2,1)</f>
        <v>Rudi</v>
      </c>
      <c r="D42" s="15">
        <v>9</v>
      </c>
      <c r="E42" s="16">
        <f>F41-F38</f>
        <v>-5</v>
      </c>
      <c r="F42" s="17"/>
    </row>
    <row r="43" spans="1:6" ht="12.75">
      <c r="A43" s="9"/>
      <c r="B43" s="14"/>
      <c r="C43" s="14" t="e">
        <f>VLOOKUP(D43,$B$7:$C$36,2,1)</f>
        <v>#N/A</v>
      </c>
      <c r="D43" s="15"/>
      <c r="E43" s="16">
        <f>F41-F38</f>
        <v>-5</v>
      </c>
      <c r="F43" s="17"/>
    </row>
    <row r="44" spans="1:6" ht="12.75">
      <c r="A44" s="9">
        <v>3</v>
      </c>
      <c r="B44" s="10" t="s">
        <v>100</v>
      </c>
      <c r="C44" s="10" t="str">
        <f>VLOOKUP(D44,$B$7:$C$36,2,1)</f>
        <v>Leo</v>
      </c>
      <c r="D44" s="11">
        <v>5</v>
      </c>
      <c r="E44" s="12">
        <f>F44-F47</f>
        <v>-9</v>
      </c>
      <c r="F44" s="13">
        <v>4</v>
      </c>
    </row>
    <row r="45" spans="1:6" ht="12.75">
      <c r="A45" s="9"/>
      <c r="B45" s="10"/>
      <c r="C45" s="10" t="str">
        <f>VLOOKUP(D45,$B$7:$C$36,2,1)</f>
        <v>August</v>
      </c>
      <c r="D45" s="11">
        <v>15</v>
      </c>
      <c r="E45" s="12">
        <f>F44-F47</f>
        <v>-9</v>
      </c>
      <c r="F45" s="13"/>
    </row>
    <row r="46" spans="1:6" ht="12.75">
      <c r="A46" s="9"/>
      <c r="B46" s="10"/>
      <c r="C46" s="10" t="e">
        <f>VLOOKUP(D46,$B$7:$C$36,2,1)</f>
        <v>#N/A</v>
      </c>
      <c r="D46" s="11"/>
      <c r="E46" s="12">
        <f>F44-F47</f>
        <v>-9</v>
      </c>
      <c r="F46" s="13"/>
    </row>
    <row r="47" spans="1:6" ht="12.75">
      <c r="A47" s="9"/>
      <c r="B47" s="14" t="s">
        <v>101</v>
      </c>
      <c r="C47" s="14" t="str">
        <f>VLOOKUP(D47,$B$7:$C$36,2,1)</f>
        <v>Christina</v>
      </c>
      <c r="D47" s="15">
        <v>17</v>
      </c>
      <c r="E47" s="16">
        <f>F47-F44</f>
        <v>9</v>
      </c>
      <c r="F47" s="17">
        <v>13</v>
      </c>
    </row>
    <row r="48" spans="1:6" ht="12.75">
      <c r="A48" s="9"/>
      <c r="B48" s="14"/>
      <c r="C48" s="14" t="str">
        <f>VLOOKUP(D48,$B$7:$C$36,2,1)</f>
        <v>Rainer N.</v>
      </c>
      <c r="D48" s="15">
        <v>22</v>
      </c>
      <c r="E48" s="16">
        <f>F47-F44</f>
        <v>9</v>
      </c>
      <c r="F48" s="17"/>
    </row>
    <row r="49" spans="1:6" ht="12.75">
      <c r="A49" s="9"/>
      <c r="B49" s="14"/>
      <c r="C49" s="14" t="e">
        <f>VLOOKUP(D49,$B$7:$C$36,2,1)</f>
        <v>#N/A</v>
      </c>
      <c r="D49" s="15"/>
      <c r="E49" s="16">
        <f>F47-F44</f>
        <v>9</v>
      </c>
      <c r="F49" s="17"/>
    </row>
    <row r="50" spans="1:6" ht="12.75">
      <c r="A50" s="9">
        <v>4</v>
      </c>
      <c r="B50" s="10" t="s">
        <v>100</v>
      </c>
      <c r="C50" s="10" t="str">
        <f>VLOOKUP(D50,$B$7:$C$36,2,1)</f>
        <v>Johan</v>
      </c>
      <c r="D50" s="11">
        <v>19</v>
      </c>
      <c r="E50" s="12">
        <f>F50-F53</f>
        <v>-4</v>
      </c>
      <c r="F50" s="13">
        <v>9</v>
      </c>
    </row>
    <row r="51" spans="1:6" ht="12.75">
      <c r="A51" s="9"/>
      <c r="B51" s="10"/>
      <c r="C51" s="10" t="str">
        <f>VLOOKUP(D51,$B$7:$C$36,2,1)</f>
        <v>Katja</v>
      </c>
      <c r="D51" s="11">
        <v>12</v>
      </c>
      <c r="E51" s="12">
        <f>F50-F53</f>
        <v>-4</v>
      </c>
      <c r="F51" s="13"/>
    </row>
    <row r="52" spans="1:6" ht="12.75">
      <c r="A52" s="9"/>
      <c r="B52" s="10"/>
      <c r="C52" s="10" t="e">
        <f>VLOOKUP(D52,$B$7:$C$36,2,1)</f>
        <v>#N/A</v>
      </c>
      <c r="D52" s="11"/>
      <c r="E52" s="12">
        <f>F50-F53</f>
        <v>-4</v>
      </c>
      <c r="F52" s="13"/>
    </row>
    <row r="53" spans="1:6" ht="12.75">
      <c r="A53" s="9"/>
      <c r="B53" s="14" t="s">
        <v>101</v>
      </c>
      <c r="C53" s="14" t="str">
        <f>VLOOKUP(D53,$B$7:$C$36,2,1)</f>
        <v>Leopold</v>
      </c>
      <c r="D53" s="15">
        <v>11</v>
      </c>
      <c r="E53" s="16">
        <f>F53-F50</f>
        <v>4</v>
      </c>
      <c r="F53" s="17">
        <v>13</v>
      </c>
    </row>
    <row r="54" spans="1:6" ht="12.75">
      <c r="A54" s="9"/>
      <c r="B54" s="14"/>
      <c r="C54" s="14" t="str">
        <f>VLOOKUP(D54,$B$7:$C$36,2,1)</f>
        <v>Ulrich</v>
      </c>
      <c r="D54" s="15">
        <v>16</v>
      </c>
      <c r="E54" s="16">
        <f>F53-F50</f>
        <v>4</v>
      </c>
      <c r="F54" s="17"/>
    </row>
    <row r="55" spans="1:6" ht="12.75">
      <c r="A55" s="9"/>
      <c r="B55" s="14"/>
      <c r="C55" s="14" t="e">
        <f>VLOOKUP(D55,$B$7:$C$36,2,1)</f>
        <v>#N/A</v>
      </c>
      <c r="D55" s="15"/>
      <c r="E55" s="16">
        <f>F53-F50</f>
        <v>4</v>
      </c>
      <c r="F55" s="17"/>
    </row>
    <row r="56" spans="1:6" ht="12.75">
      <c r="A56" s="9">
        <v>5</v>
      </c>
      <c r="B56" s="10" t="s">
        <v>100</v>
      </c>
      <c r="C56" s="10" t="str">
        <f>VLOOKUP(D56,$B$7:$C$36,2,1)</f>
        <v>Karl-Heinz (Waldhof)</v>
      </c>
      <c r="D56" s="11">
        <v>7</v>
      </c>
      <c r="E56" s="12">
        <f>F56-F59</f>
        <v>6</v>
      </c>
      <c r="F56" s="13">
        <v>13</v>
      </c>
    </row>
    <row r="57" spans="1:6" ht="12.75">
      <c r="A57" s="9"/>
      <c r="B57" s="10"/>
      <c r="C57" s="10" t="str">
        <f>VLOOKUP(D57,$B$7:$C$36,2,1)</f>
        <v>Claudia</v>
      </c>
      <c r="D57" s="11">
        <v>10</v>
      </c>
      <c r="E57" s="12">
        <f>F56-F59</f>
        <v>6</v>
      </c>
      <c r="F57" s="13"/>
    </row>
    <row r="58" spans="1:6" ht="12.75">
      <c r="A58" s="9"/>
      <c r="B58" s="10"/>
      <c r="C58" s="10" t="str">
        <f>VLOOKUP(D58,$B$7:$C$36,2,1)</f>
        <v>Dieter (Neulußheim)</v>
      </c>
      <c r="D58" s="11">
        <v>6</v>
      </c>
      <c r="E58" s="12">
        <f>F56-F59</f>
        <v>6</v>
      </c>
      <c r="F58" s="13"/>
    </row>
    <row r="59" spans="1:6" ht="12.75">
      <c r="A59" s="9"/>
      <c r="B59" s="14" t="s">
        <v>101</v>
      </c>
      <c r="C59" s="14" t="str">
        <f>VLOOKUP(D59,$B$7:$C$36,2,1)</f>
        <v>Walter</v>
      </c>
      <c r="D59" s="18">
        <v>4</v>
      </c>
      <c r="E59" s="16">
        <f>F59-F56</f>
        <v>-6</v>
      </c>
      <c r="F59" s="17">
        <v>7</v>
      </c>
    </row>
    <row r="60" spans="1:6" ht="12.75">
      <c r="A60" s="9"/>
      <c r="B60" s="14"/>
      <c r="C60" s="14" t="str">
        <f>VLOOKUP(D60,$B$7:$C$36,2,1)</f>
        <v>Julian</v>
      </c>
      <c r="D60" s="18">
        <v>3</v>
      </c>
      <c r="E60" s="16">
        <f>F59-F56</f>
        <v>-6</v>
      </c>
      <c r="F60" s="17"/>
    </row>
    <row r="61" spans="1:6" ht="12.75">
      <c r="A61" s="9"/>
      <c r="B61" s="14"/>
      <c r="C61" s="14" t="str">
        <f>VLOOKUP(D61,$B$7:$C$36,2,1)</f>
        <v>Steffi</v>
      </c>
      <c r="D61" s="18">
        <v>20</v>
      </c>
      <c r="E61" s="16">
        <f>F59-F56</f>
        <v>-6</v>
      </c>
      <c r="F61" s="17"/>
    </row>
    <row r="64" spans="2:6" ht="12.75">
      <c r="B64" s="8" t="s">
        <v>94</v>
      </c>
      <c r="C64" s="8"/>
      <c r="D64" s="8"/>
      <c r="E64" s="8"/>
      <c r="F64" s="8"/>
    </row>
    <row r="65" spans="1:6" ht="12.75">
      <c r="A65" s="9">
        <v>1</v>
      </c>
      <c r="B65" s="10" t="s">
        <v>100</v>
      </c>
      <c r="C65" s="10" t="str">
        <f>VLOOKUP(D65,$B$7:$C$36,2,1)</f>
        <v>Alf</v>
      </c>
      <c r="D65" s="11">
        <v>2</v>
      </c>
      <c r="E65" s="12">
        <f>F65-F68</f>
        <v>-8</v>
      </c>
      <c r="F65" s="13">
        <v>5</v>
      </c>
    </row>
    <row r="66" spans="1:6" ht="12.75">
      <c r="A66" s="9"/>
      <c r="B66" s="10"/>
      <c r="C66" s="10" t="str">
        <f>VLOOKUP(D66,$B$7:$C$36,2,1)</f>
        <v>Rainer N.</v>
      </c>
      <c r="D66" s="11">
        <v>22</v>
      </c>
      <c r="E66" s="12">
        <f>F65-F68</f>
        <v>-8</v>
      </c>
      <c r="F66" s="13"/>
    </row>
    <row r="67" spans="1:6" ht="12.75">
      <c r="A67" s="9"/>
      <c r="B67" s="10"/>
      <c r="C67" s="10" t="str">
        <f>VLOOKUP(D67,$B$7:$C$36,2,1)</f>
        <v>Johan</v>
      </c>
      <c r="D67" s="11">
        <v>19</v>
      </c>
      <c r="E67" s="12">
        <f>F65-F68</f>
        <v>-8</v>
      </c>
      <c r="F67" s="13"/>
    </row>
    <row r="68" spans="1:6" ht="12.75">
      <c r="A68" s="9"/>
      <c r="B68" s="14" t="s">
        <v>101</v>
      </c>
      <c r="C68" s="14" t="str">
        <f>VLOOKUP(D68,$B$7:$C$36,2,1)</f>
        <v>Andreas</v>
      </c>
      <c r="D68" s="15">
        <v>8</v>
      </c>
      <c r="E68" s="16">
        <f>F68-F65</f>
        <v>8</v>
      </c>
      <c r="F68" s="17">
        <v>13</v>
      </c>
    </row>
    <row r="69" spans="1:6" ht="12.75">
      <c r="A69" s="9"/>
      <c r="B69" s="14"/>
      <c r="C69" s="14" t="str">
        <f>VLOOKUP(D69,$B$7:$C$36,2,1)</f>
        <v>Dieter (Neulußheim)</v>
      </c>
      <c r="D69" s="15">
        <v>6</v>
      </c>
      <c r="E69" s="16">
        <f>F68-F65</f>
        <v>8</v>
      </c>
      <c r="F69" s="17"/>
    </row>
    <row r="70" spans="1:6" ht="12.75">
      <c r="A70" s="9"/>
      <c r="B70" s="14"/>
      <c r="C70" s="14" t="e">
        <f>VLOOKUP(D70,$B$7:$C$36,2,1)</f>
        <v>#N/A</v>
      </c>
      <c r="D70" s="15"/>
      <c r="E70" s="16">
        <f>F68-F65</f>
        <v>8</v>
      </c>
      <c r="F70" s="17"/>
    </row>
    <row r="71" spans="1:6" ht="12.75">
      <c r="A71" s="9">
        <v>2</v>
      </c>
      <c r="B71" s="10" t="s">
        <v>100</v>
      </c>
      <c r="C71" s="10" t="str">
        <f>VLOOKUP(D71,$B$7:$C$36,2,1)</f>
        <v>Claudia</v>
      </c>
      <c r="D71" s="11">
        <v>10</v>
      </c>
      <c r="E71" s="12">
        <f>F71-F74</f>
        <v>-11</v>
      </c>
      <c r="F71" s="13">
        <v>2</v>
      </c>
    </row>
    <row r="72" spans="1:6" ht="12.75">
      <c r="A72" s="9"/>
      <c r="B72" s="10"/>
      <c r="C72" s="10" t="str">
        <f>VLOOKUP(D72,$B$7:$C$36,2,1)</f>
        <v>Dieter Staniewski</v>
      </c>
      <c r="D72" s="11">
        <v>21</v>
      </c>
      <c r="E72" s="12">
        <f>F71-F74</f>
        <v>-11</v>
      </c>
      <c r="F72" s="13"/>
    </row>
    <row r="73" spans="1:6" ht="12.75">
      <c r="A73" s="9"/>
      <c r="B73" s="10"/>
      <c r="C73" s="10" t="e">
        <f>VLOOKUP(D73,$B$7:$C$36,2,1)</f>
        <v>#N/A</v>
      </c>
      <c r="D73" s="11"/>
      <c r="E73" s="12">
        <f>F71-F74</f>
        <v>-11</v>
      </c>
      <c r="F73" s="13"/>
    </row>
    <row r="74" spans="1:6" ht="12.75">
      <c r="A74" s="9"/>
      <c r="B74" s="14" t="s">
        <v>101</v>
      </c>
      <c r="C74" s="14" t="str">
        <f>VLOOKUP(D74,$B$7:$C$36,2,1)</f>
        <v>Karl-Heinz (Waldhof)</v>
      </c>
      <c r="D74" s="15">
        <v>7</v>
      </c>
      <c r="E74" s="16">
        <f>F74-F71</f>
        <v>11</v>
      </c>
      <c r="F74" s="17">
        <v>13</v>
      </c>
    </row>
    <row r="75" spans="1:6" ht="12.75">
      <c r="A75" s="9"/>
      <c r="B75" s="14"/>
      <c r="C75" s="14" t="str">
        <f>VLOOKUP(D75,$B$7:$C$36,2,1)</f>
        <v>Steffi</v>
      </c>
      <c r="D75" s="15">
        <v>20</v>
      </c>
      <c r="E75" s="16">
        <f>F74-F71</f>
        <v>11</v>
      </c>
      <c r="F75" s="17"/>
    </row>
    <row r="76" spans="1:6" ht="12.75">
      <c r="A76" s="9"/>
      <c r="B76" s="14"/>
      <c r="C76" s="14" t="e">
        <f>VLOOKUP(D76,$B$7:$C$36,2,1)</f>
        <v>#N/A</v>
      </c>
      <c r="D76" s="15"/>
      <c r="E76" s="16">
        <f>F74-F71</f>
        <v>11</v>
      </c>
      <c r="F76" s="17"/>
    </row>
    <row r="77" spans="1:6" ht="12.75">
      <c r="A77" s="9">
        <v>3</v>
      </c>
      <c r="B77" s="10" t="s">
        <v>100</v>
      </c>
      <c r="C77" s="10" t="str">
        <f>VLOOKUP(D77,$B$7:$C$36,2,1)</f>
        <v>Leo</v>
      </c>
      <c r="D77" s="11">
        <v>5</v>
      </c>
      <c r="E77" s="12">
        <f>F77-F80</f>
        <v>13</v>
      </c>
      <c r="F77" s="13">
        <v>13</v>
      </c>
    </row>
    <row r="78" spans="1:6" ht="12.75">
      <c r="A78" s="9"/>
      <c r="B78" s="10"/>
      <c r="C78" s="10" t="str">
        <f>VLOOKUP(D78,$B$7:$C$36,2,1)</f>
        <v>Oswin</v>
      </c>
      <c r="D78" s="11">
        <v>1</v>
      </c>
      <c r="E78" s="12">
        <f>F77-F80</f>
        <v>13</v>
      </c>
      <c r="F78" s="13"/>
    </row>
    <row r="79" spans="1:6" ht="12.75">
      <c r="A79" s="9"/>
      <c r="B79" s="10"/>
      <c r="C79" s="10" t="e">
        <f>VLOOKUP(D79,$B$7:$C$36,2,1)</f>
        <v>#N/A</v>
      </c>
      <c r="D79" s="11"/>
      <c r="E79" s="12">
        <f>F77-F80</f>
        <v>13</v>
      </c>
      <c r="F79" s="13"/>
    </row>
    <row r="80" spans="1:6" ht="12.75">
      <c r="A80" s="9"/>
      <c r="B80" s="14" t="s">
        <v>101</v>
      </c>
      <c r="C80" s="14" t="str">
        <f>VLOOKUP(D80,$B$7:$C$36,2,1)</f>
        <v>Leopold</v>
      </c>
      <c r="D80" s="15">
        <v>11</v>
      </c>
      <c r="E80" s="16">
        <f>F80-F77</f>
        <v>-13</v>
      </c>
      <c r="F80" s="17">
        <v>0</v>
      </c>
    </row>
    <row r="81" spans="1:6" ht="12.75">
      <c r="A81" s="9"/>
      <c r="B81" s="14"/>
      <c r="C81" s="14" t="str">
        <f>VLOOKUP(D81,$B$7:$C$36,2,1)</f>
        <v>Josef </v>
      </c>
      <c r="D81" s="15">
        <v>18</v>
      </c>
      <c r="E81" s="16">
        <f>F80-F77</f>
        <v>-13</v>
      </c>
      <c r="F81" s="17"/>
    </row>
    <row r="82" spans="1:6" ht="12.75">
      <c r="A82" s="9"/>
      <c r="B82" s="14"/>
      <c r="C82" s="14" t="e">
        <f>VLOOKUP(D82,$B$7:$C$36,2,1)</f>
        <v>#N/A</v>
      </c>
      <c r="D82" s="15"/>
      <c r="E82" s="16">
        <f>F80-F77</f>
        <v>-13</v>
      </c>
      <c r="F82" s="17"/>
    </row>
    <row r="83" spans="1:6" ht="12.75">
      <c r="A83" s="9">
        <v>4</v>
      </c>
      <c r="B83" s="10" t="s">
        <v>100</v>
      </c>
      <c r="C83" s="10" t="str">
        <f>VLOOKUP(D83,$B$7:$C$36,2,1)</f>
        <v>Helga</v>
      </c>
      <c r="D83" s="11">
        <v>14</v>
      </c>
      <c r="E83" s="12">
        <f>F83-F86</f>
        <v>-6</v>
      </c>
      <c r="F83" s="13">
        <v>7</v>
      </c>
    </row>
    <row r="84" spans="1:6" ht="12.75">
      <c r="A84" s="9"/>
      <c r="B84" s="10"/>
      <c r="C84" s="10" t="str">
        <f>VLOOKUP(D84,$B$7:$C$36,2,1)</f>
        <v>Katja</v>
      </c>
      <c r="D84" s="11">
        <v>12</v>
      </c>
      <c r="E84" s="12">
        <f>F83-F86</f>
        <v>-6</v>
      </c>
      <c r="F84" s="13"/>
    </row>
    <row r="85" spans="1:6" ht="12.75">
      <c r="A85" s="9"/>
      <c r="B85" s="10"/>
      <c r="C85" s="10" t="e">
        <f>VLOOKUP(D85,$B$7:$C$36,2,1)</f>
        <v>#N/A</v>
      </c>
      <c r="D85" s="11"/>
      <c r="E85" s="12">
        <f>F83-F86</f>
        <v>-6</v>
      </c>
      <c r="F85" s="13"/>
    </row>
    <row r="86" spans="1:6" ht="12.75">
      <c r="A86" s="9"/>
      <c r="B86" s="14" t="s">
        <v>101</v>
      </c>
      <c r="C86" s="14" t="str">
        <f>VLOOKUP(D86,$B$7:$C$36,2,1)</f>
        <v>Christina</v>
      </c>
      <c r="D86" s="15">
        <v>17</v>
      </c>
      <c r="E86" s="16">
        <f>F86-F83</f>
        <v>6</v>
      </c>
      <c r="F86" s="17">
        <v>13</v>
      </c>
    </row>
    <row r="87" spans="1:6" ht="12.75">
      <c r="A87" s="9"/>
      <c r="B87" s="14"/>
      <c r="C87" s="14" t="str">
        <f>VLOOKUP(D87,$B$7:$C$36,2,1)</f>
        <v>Ulrich</v>
      </c>
      <c r="D87" s="15">
        <v>16</v>
      </c>
      <c r="E87" s="16">
        <f>F86-F83</f>
        <v>6</v>
      </c>
      <c r="F87" s="17"/>
    </row>
    <row r="88" spans="1:6" ht="12.75">
      <c r="A88" s="9"/>
      <c r="B88" s="14"/>
      <c r="C88" s="14" t="e">
        <f>VLOOKUP(D88,$B$7:$C$36,2,1)</f>
        <v>#N/A</v>
      </c>
      <c r="D88" s="15"/>
      <c r="E88" s="16">
        <f>F86-F83</f>
        <v>6</v>
      </c>
      <c r="F88" s="17"/>
    </row>
    <row r="89" spans="1:6" ht="12.75">
      <c r="A89" s="9">
        <v>5</v>
      </c>
      <c r="B89" s="10" t="s">
        <v>100</v>
      </c>
      <c r="C89" s="10" t="str">
        <f>VLOOKUP(D89,$B$7:$C$36,2,1)</f>
        <v>Julian</v>
      </c>
      <c r="D89" s="11">
        <v>3</v>
      </c>
      <c r="E89" s="12">
        <f>F89-F92</f>
        <v>-6</v>
      </c>
      <c r="F89" s="13">
        <v>7</v>
      </c>
    </row>
    <row r="90" spans="1:6" ht="12.75">
      <c r="A90" s="9"/>
      <c r="B90" s="10"/>
      <c r="C90" s="10" t="str">
        <f>VLOOKUP(D90,$B$7:$C$36,2,1)</f>
        <v>Rudi</v>
      </c>
      <c r="D90" s="11">
        <v>9</v>
      </c>
      <c r="E90" s="12">
        <f>F89-F92</f>
        <v>-6</v>
      </c>
      <c r="F90" s="13"/>
    </row>
    <row r="91" spans="1:6" ht="12.75">
      <c r="A91" s="9"/>
      <c r="B91" s="10"/>
      <c r="C91" s="10" t="e">
        <f>VLOOKUP(D91,$B$7:$C$36,2,1)</f>
        <v>#N/A</v>
      </c>
      <c r="D91" s="11"/>
      <c r="E91" s="12">
        <f>F89-F92</f>
        <v>-6</v>
      </c>
      <c r="F91" s="13"/>
    </row>
    <row r="92" spans="1:6" ht="12.75">
      <c r="A92" s="9"/>
      <c r="B92" s="14" t="s">
        <v>101</v>
      </c>
      <c r="C92" s="14" t="str">
        <f>VLOOKUP(D92,$B$7:$C$36,2,1)</f>
        <v>Walter</v>
      </c>
      <c r="D92" s="18">
        <v>4</v>
      </c>
      <c r="E92" s="16">
        <f>F92-F89</f>
        <v>6</v>
      </c>
      <c r="F92" s="17">
        <v>13</v>
      </c>
    </row>
    <row r="93" spans="1:6" ht="12.75">
      <c r="A93" s="9"/>
      <c r="B93" s="14"/>
      <c r="C93" s="14" t="str">
        <f>VLOOKUP(D93,$B$7:$C$36,2,1)</f>
        <v>Michele</v>
      </c>
      <c r="D93" s="18">
        <v>13</v>
      </c>
      <c r="E93" s="16">
        <f>F92-F89</f>
        <v>6</v>
      </c>
      <c r="F93" s="17"/>
    </row>
    <row r="94" spans="1:6" ht="12.75">
      <c r="A94" s="9"/>
      <c r="B94" s="14"/>
      <c r="C94" s="14" t="e">
        <f>VLOOKUP(D94,$B$7:$C$36,2,1)</f>
        <v>#N/A</v>
      </c>
      <c r="D94" s="18"/>
      <c r="E94" s="16">
        <f>F92-F89</f>
        <v>6</v>
      </c>
      <c r="F94" s="17"/>
    </row>
    <row r="97" spans="2:6" ht="12.75">
      <c r="B97" s="8" t="s">
        <v>95</v>
      </c>
      <c r="C97" s="8"/>
      <c r="D97" s="8"/>
      <c r="E97" s="8"/>
      <c r="F97" s="8"/>
    </row>
    <row r="98" spans="1:6" ht="12.75">
      <c r="A98" s="9">
        <v>1</v>
      </c>
      <c r="B98" s="10" t="s">
        <v>100</v>
      </c>
      <c r="C98" s="10" t="str">
        <f>VLOOKUP(D98,$B$7:$C$36,2,1)</f>
        <v>Michele</v>
      </c>
      <c r="D98" s="11">
        <v>13</v>
      </c>
      <c r="E98" s="12">
        <f>F98-F101</f>
        <v>9</v>
      </c>
      <c r="F98" s="13">
        <v>13</v>
      </c>
    </row>
    <row r="99" spans="1:6" ht="12.75">
      <c r="A99" s="9"/>
      <c r="B99" s="10"/>
      <c r="C99" s="10" t="str">
        <f>VLOOKUP(D99,$B$7:$C$36,2,1)</f>
        <v>Steffi</v>
      </c>
      <c r="D99" s="11">
        <v>20</v>
      </c>
      <c r="E99" s="12">
        <f>F98-F101</f>
        <v>9</v>
      </c>
      <c r="F99" s="13"/>
    </row>
    <row r="100" spans="1:6" ht="12.75">
      <c r="A100" s="9"/>
      <c r="B100" s="10"/>
      <c r="C100" s="10" t="str">
        <f>VLOOKUP(D100,$B$7:$C$36,2,1)</f>
        <v>Julian</v>
      </c>
      <c r="D100" s="11">
        <v>3</v>
      </c>
      <c r="E100" s="12">
        <f>F98-F101</f>
        <v>9</v>
      </c>
      <c r="F100" s="13"/>
    </row>
    <row r="101" spans="1:6" ht="12.75">
      <c r="A101" s="9"/>
      <c r="B101" s="14" t="s">
        <v>101</v>
      </c>
      <c r="C101" s="14" t="str">
        <f>VLOOKUP(D101,$B$7:$C$36,2,1)</f>
        <v>Dieter (Neulußheim)</v>
      </c>
      <c r="D101" s="15">
        <v>6</v>
      </c>
      <c r="E101" s="16">
        <f>F101-F98</f>
        <v>-9</v>
      </c>
      <c r="F101" s="17">
        <v>4</v>
      </c>
    </row>
    <row r="102" spans="1:6" ht="12.75">
      <c r="A102" s="9"/>
      <c r="B102" s="14"/>
      <c r="C102" s="14" t="str">
        <f>VLOOKUP(D102,$B$7:$C$36,2,1)</f>
        <v>Dieter Staniewski</v>
      </c>
      <c r="D102" s="15">
        <v>21</v>
      </c>
      <c r="E102" s="16">
        <f>F101-F98</f>
        <v>-9</v>
      </c>
      <c r="F102" s="17"/>
    </row>
    <row r="103" spans="1:6" ht="12.75">
      <c r="A103" s="9"/>
      <c r="B103" s="14"/>
      <c r="C103" s="14" t="str">
        <f>VLOOKUP(D103,$B$7:$C$36,2,1)</f>
        <v>Patricia</v>
      </c>
      <c r="D103" s="15">
        <v>23</v>
      </c>
      <c r="E103" s="16">
        <f>F101-F98</f>
        <v>-9</v>
      </c>
      <c r="F103" s="17"/>
    </row>
    <row r="104" spans="1:6" ht="12.75">
      <c r="A104" s="9">
        <v>2</v>
      </c>
      <c r="B104" s="10" t="s">
        <v>100</v>
      </c>
      <c r="C104" s="10" t="str">
        <f>VLOOKUP(D104,$B$7:$C$36,2,1)</f>
        <v>Katja</v>
      </c>
      <c r="D104" s="11">
        <v>12</v>
      </c>
      <c r="E104" s="12">
        <f>F104-F107</f>
        <v>-12</v>
      </c>
      <c r="F104" s="13">
        <v>1</v>
      </c>
    </row>
    <row r="105" spans="1:6" ht="12.75">
      <c r="A105" s="9"/>
      <c r="B105" s="10"/>
      <c r="C105" s="10" t="str">
        <f>VLOOKUP(D105,$B$7:$C$36,2,1)</f>
        <v>Claudia</v>
      </c>
      <c r="D105" s="11">
        <v>10</v>
      </c>
      <c r="E105" s="12">
        <f>F104-F107</f>
        <v>-12</v>
      </c>
      <c r="F105" s="13"/>
    </row>
    <row r="106" spans="1:6" ht="12.75">
      <c r="A106" s="9"/>
      <c r="B106" s="10"/>
      <c r="C106" s="10" t="e">
        <f>VLOOKUP(D106,$B$7:$C$36,2,1)</f>
        <v>#N/A</v>
      </c>
      <c r="D106" s="11"/>
      <c r="E106" s="12">
        <f>F104-F107</f>
        <v>-12</v>
      </c>
      <c r="F106" s="13"/>
    </row>
    <row r="107" spans="1:6" ht="12.75">
      <c r="A107" s="9"/>
      <c r="B107" s="14" t="s">
        <v>101</v>
      </c>
      <c r="C107" s="14" t="str">
        <f>VLOOKUP(D107,$B$7:$C$36,2,1)</f>
        <v>Christina</v>
      </c>
      <c r="D107" s="15">
        <v>17</v>
      </c>
      <c r="E107" s="16">
        <f>F107-F104</f>
        <v>12</v>
      </c>
      <c r="F107" s="17">
        <v>13</v>
      </c>
    </row>
    <row r="108" spans="1:6" ht="12.75">
      <c r="A108" s="9"/>
      <c r="B108" s="14"/>
      <c r="C108" s="14" t="str">
        <f>VLOOKUP(D108,$B$7:$C$36,2,1)</f>
        <v>Rudi</v>
      </c>
      <c r="D108" s="15">
        <v>9</v>
      </c>
      <c r="E108" s="16">
        <f>F107-F104</f>
        <v>12</v>
      </c>
      <c r="F108" s="17"/>
    </row>
    <row r="109" spans="1:6" ht="12.75">
      <c r="A109" s="9"/>
      <c r="B109" s="14"/>
      <c r="C109" s="14" t="e">
        <f>VLOOKUP(D109,$B$7:$C$36,2,1)</f>
        <v>#N/A</v>
      </c>
      <c r="D109" s="15"/>
      <c r="E109" s="16">
        <f>F107-F104</f>
        <v>12</v>
      </c>
      <c r="F109" s="17"/>
    </row>
    <row r="110" spans="1:6" ht="12.75">
      <c r="A110" s="9">
        <v>3</v>
      </c>
      <c r="B110" s="10" t="s">
        <v>100</v>
      </c>
      <c r="C110" s="10" t="str">
        <f>VLOOKUP(D110,$B$7:$C$36,2,1)</f>
        <v>Johan</v>
      </c>
      <c r="D110" s="11">
        <v>19</v>
      </c>
      <c r="E110" s="12">
        <f>F110-F113</f>
        <v>-4</v>
      </c>
      <c r="F110" s="13">
        <v>9</v>
      </c>
    </row>
    <row r="111" spans="1:6" ht="12.75">
      <c r="A111" s="9"/>
      <c r="B111" s="10"/>
      <c r="C111" s="10" t="str">
        <f>VLOOKUP(D111,$B$7:$C$36,2,1)</f>
        <v>Walter</v>
      </c>
      <c r="D111" s="11">
        <v>4</v>
      </c>
      <c r="E111" s="12">
        <f>F110-F113</f>
        <v>-4</v>
      </c>
      <c r="F111" s="13"/>
    </row>
    <row r="112" spans="1:6" ht="12.75">
      <c r="A112" s="9"/>
      <c r="B112" s="10"/>
      <c r="C112" s="10" t="e">
        <f>VLOOKUP(D112,$B$7:$C$36,2,1)</f>
        <v>#N/A</v>
      </c>
      <c r="D112" s="11"/>
      <c r="E112" s="12">
        <f>F110-F113</f>
        <v>-4</v>
      </c>
      <c r="F112" s="13"/>
    </row>
    <row r="113" spans="1:6" ht="12.75">
      <c r="A113" s="9"/>
      <c r="B113" s="14" t="s">
        <v>101</v>
      </c>
      <c r="C113" s="14" t="str">
        <f>VLOOKUP(D113,$B$7:$C$36,2,1)</f>
        <v>Andreas</v>
      </c>
      <c r="D113" s="15">
        <v>8</v>
      </c>
      <c r="E113" s="16">
        <f>F113-F110</f>
        <v>4</v>
      </c>
      <c r="F113" s="17">
        <v>13</v>
      </c>
    </row>
    <row r="114" spans="1:6" ht="12.75">
      <c r="A114" s="9"/>
      <c r="B114" s="14"/>
      <c r="C114" s="14" t="str">
        <f>VLOOKUP(D114,$B$7:$C$36,2,1)</f>
        <v>Ulrich</v>
      </c>
      <c r="D114" s="15">
        <v>16</v>
      </c>
      <c r="E114" s="16">
        <f>F113-F110</f>
        <v>4</v>
      </c>
      <c r="F114" s="17"/>
    </row>
    <row r="115" spans="1:6" ht="12.75">
      <c r="A115" s="9"/>
      <c r="B115" s="14"/>
      <c r="C115" s="14" t="e">
        <f>VLOOKUP(D115,$B$7:$C$36,2,1)</f>
        <v>#N/A</v>
      </c>
      <c r="D115" s="15"/>
      <c r="E115" s="16">
        <f>F113-F110</f>
        <v>4</v>
      </c>
      <c r="F115" s="17"/>
    </row>
    <row r="116" spans="1:6" ht="12.75">
      <c r="A116" s="9">
        <v>4</v>
      </c>
      <c r="B116" s="10" t="s">
        <v>100</v>
      </c>
      <c r="C116" s="10" t="str">
        <f>VLOOKUP(D116,$B$7:$C$36,2,1)</f>
        <v>Leo</v>
      </c>
      <c r="D116" s="11">
        <v>5</v>
      </c>
      <c r="E116" s="12">
        <f>F116-F119</f>
        <v>2</v>
      </c>
      <c r="F116" s="13">
        <v>13</v>
      </c>
    </row>
    <row r="117" spans="1:6" ht="12.75">
      <c r="A117" s="9"/>
      <c r="B117" s="10"/>
      <c r="C117" s="10" t="str">
        <f>VLOOKUP(D117,$B$7:$C$36,2,1)</f>
        <v>Josef </v>
      </c>
      <c r="D117" s="11">
        <v>18</v>
      </c>
      <c r="E117" s="12">
        <f>F116-F119</f>
        <v>2</v>
      </c>
      <c r="F117" s="13"/>
    </row>
    <row r="118" spans="1:6" ht="12.75">
      <c r="A118" s="9"/>
      <c r="B118" s="10"/>
      <c r="C118" s="10" t="e">
        <f>VLOOKUP(D118,$B$7:$C$36,2,1)</f>
        <v>#N/A</v>
      </c>
      <c r="D118" s="11"/>
      <c r="E118" s="12">
        <f>F116-F119</f>
        <v>2</v>
      </c>
      <c r="F118" s="13"/>
    </row>
    <row r="119" spans="1:6" ht="12.75">
      <c r="A119" s="9"/>
      <c r="B119" s="14" t="s">
        <v>101</v>
      </c>
      <c r="C119" s="14" t="str">
        <f>VLOOKUP(D119,$B$7:$C$36,2,1)</f>
        <v>Oswin</v>
      </c>
      <c r="D119" s="15">
        <v>1</v>
      </c>
      <c r="E119" s="16">
        <f>F119-F116</f>
        <v>-2</v>
      </c>
      <c r="F119" s="17">
        <v>11</v>
      </c>
    </row>
    <row r="120" spans="1:6" ht="12.75">
      <c r="A120" s="9"/>
      <c r="B120" s="14"/>
      <c r="C120" s="14" t="str">
        <f>VLOOKUP(D120,$B$7:$C$36,2,1)</f>
        <v>Helga</v>
      </c>
      <c r="D120" s="15">
        <v>14</v>
      </c>
      <c r="E120" s="16">
        <f>F119-F116</f>
        <v>-2</v>
      </c>
      <c r="F120" s="17"/>
    </row>
    <row r="121" spans="1:6" ht="12.75">
      <c r="A121" s="9"/>
      <c r="B121" s="14"/>
      <c r="C121" s="14" t="e">
        <f>VLOOKUP(D121,$B$7:$C$36,2,1)</f>
        <v>#N/A</v>
      </c>
      <c r="D121" s="15"/>
      <c r="E121" s="16">
        <f>F119-F116</f>
        <v>-2</v>
      </c>
      <c r="F121" s="17"/>
    </row>
    <row r="122" spans="1:6" ht="12.75">
      <c r="A122" s="9">
        <v>5</v>
      </c>
      <c r="B122" s="10" t="s">
        <v>100</v>
      </c>
      <c r="C122" s="10" t="str">
        <f>VLOOKUP(D122,$B$7:$C$36,2,1)</f>
        <v>Karl-Heinz (Waldhof)</v>
      </c>
      <c r="D122" s="11">
        <v>7</v>
      </c>
      <c r="E122" s="12">
        <f>F122-F125</f>
        <v>-8</v>
      </c>
      <c r="F122" s="13">
        <v>5</v>
      </c>
    </row>
    <row r="123" spans="1:6" ht="12.75">
      <c r="A123" s="9"/>
      <c r="B123" s="10"/>
      <c r="C123" s="10" t="str">
        <f>VLOOKUP(D123,$B$7:$C$36,2,1)</f>
        <v>Alf</v>
      </c>
      <c r="D123" s="11">
        <v>2</v>
      </c>
      <c r="E123" s="12">
        <f>F122-F125</f>
        <v>-8</v>
      </c>
      <c r="F123" s="13"/>
    </row>
    <row r="124" spans="1:6" ht="12.75">
      <c r="A124" s="9"/>
      <c r="B124" s="10"/>
      <c r="C124" s="10" t="e">
        <f>VLOOKUP(D124,$B$7:$C$36,2,1)</f>
        <v>#N/A</v>
      </c>
      <c r="D124" s="11"/>
      <c r="E124" s="12">
        <f>F122-F125</f>
        <v>-8</v>
      </c>
      <c r="F124" s="13"/>
    </row>
    <row r="125" spans="1:6" ht="12.75">
      <c r="A125" s="9"/>
      <c r="B125" s="14" t="s">
        <v>101</v>
      </c>
      <c r="C125" s="14" t="str">
        <f>VLOOKUP(D125,$B$7:$C$36,2,1)</f>
        <v>Leopold</v>
      </c>
      <c r="D125" s="18">
        <v>11</v>
      </c>
      <c r="E125" s="16">
        <f>F125-F122</f>
        <v>8</v>
      </c>
      <c r="F125" s="17">
        <v>13</v>
      </c>
    </row>
    <row r="126" spans="1:6" ht="12.75">
      <c r="A126" s="9"/>
      <c r="B126" s="14"/>
      <c r="C126" s="14" t="str">
        <f>VLOOKUP(D126,$B$7:$C$36,2,1)</f>
        <v>Rainer N.</v>
      </c>
      <c r="D126" s="18">
        <v>22</v>
      </c>
      <c r="E126" s="16">
        <f>F125-F122</f>
        <v>8</v>
      </c>
      <c r="F126" s="17"/>
    </row>
    <row r="127" spans="1:6" ht="12.75">
      <c r="A127" s="9"/>
      <c r="B127" s="14"/>
      <c r="C127" s="14" t="e">
        <f>VLOOKUP(D127,$B$7:$C$36,2,1)</f>
        <v>#N/A</v>
      </c>
      <c r="D127" s="18"/>
      <c r="E127" s="16">
        <f>F125-F122</f>
        <v>8</v>
      </c>
      <c r="F127" s="17"/>
    </row>
  </sheetData>
  <sheetProtection selectLockedCells="1" selectUnlockedCells="1"/>
  <mergeCells count="78">
    <mergeCell ref="B31:F31"/>
    <mergeCell ref="A32:A37"/>
    <mergeCell ref="B32:B34"/>
    <mergeCell ref="F32:F34"/>
    <mergeCell ref="B35:B37"/>
    <mergeCell ref="F35:F37"/>
    <mergeCell ref="A38:A43"/>
    <mergeCell ref="B38:B40"/>
    <mergeCell ref="F38:F40"/>
    <mergeCell ref="B41:B43"/>
    <mergeCell ref="F41:F43"/>
    <mergeCell ref="A44:A49"/>
    <mergeCell ref="B44:B46"/>
    <mergeCell ref="F44:F46"/>
    <mergeCell ref="B47:B49"/>
    <mergeCell ref="F47:F49"/>
    <mergeCell ref="A50:A55"/>
    <mergeCell ref="B50:B52"/>
    <mergeCell ref="F50:F52"/>
    <mergeCell ref="B53:B55"/>
    <mergeCell ref="F53:F55"/>
    <mergeCell ref="A56:A61"/>
    <mergeCell ref="B56:B58"/>
    <mergeCell ref="F56:F58"/>
    <mergeCell ref="B59:B61"/>
    <mergeCell ref="F59:F61"/>
    <mergeCell ref="B64:F64"/>
    <mergeCell ref="A65:A70"/>
    <mergeCell ref="B65:B67"/>
    <mergeCell ref="F65:F67"/>
    <mergeCell ref="B68:B70"/>
    <mergeCell ref="F68:F70"/>
    <mergeCell ref="A71:A76"/>
    <mergeCell ref="B71:B73"/>
    <mergeCell ref="F71:F73"/>
    <mergeCell ref="B74:B76"/>
    <mergeCell ref="F74:F76"/>
    <mergeCell ref="A77:A82"/>
    <mergeCell ref="B77:B79"/>
    <mergeCell ref="F77:F79"/>
    <mergeCell ref="B80:B82"/>
    <mergeCell ref="F80:F82"/>
    <mergeCell ref="A83:A88"/>
    <mergeCell ref="B83:B85"/>
    <mergeCell ref="F83:F85"/>
    <mergeCell ref="B86:B88"/>
    <mergeCell ref="F86:F88"/>
    <mergeCell ref="A89:A94"/>
    <mergeCell ref="B89:B91"/>
    <mergeCell ref="F89:F91"/>
    <mergeCell ref="B92:B94"/>
    <mergeCell ref="F92:F94"/>
    <mergeCell ref="B97:F97"/>
    <mergeCell ref="A98:A103"/>
    <mergeCell ref="B98:B100"/>
    <mergeCell ref="F98:F100"/>
    <mergeCell ref="B101:B103"/>
    <mergeCell ref="F101:F103"/>
    <mergeCell ref="A104:A109"/>
    <mergeCell ref="B104:B106"/>
    <mergeCell ref="F104:F106"/>
    <mergeCell ref="B107:B109"/>
    <mergeCell ref="F107:F109"/>
    <mergeCell ref="A110:A115"/>
    <mergeCell ref="B110:B112"/>
    <mergeCell ref="F110:F112"/>
    <mergeCell ref="B113:B115"/>
    <mergeCell ref="F113:F115"/>
    <mergeCell ref="A116:A121"/>
    <mergeCell ref="B116:B118"/>
    <mergeCell ref="F116:F118"/>
    <mergeCell ref="B119:B121"/>
    <mergeCell ref="F119:F121"/>
    <mergeCell ref="A122:A127"/>
    <mergeCell ref="B122:B124"/>
    <mergeCell ref="F122:F124"/>
    <mergeCell ref="B125:B127"/>
    <mergeCell ref="F125:F12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80" zoomScaleNormal="80" workbookViewId="0" topLeftCell="A1">
      <selection activeCell="C33" sqref="C33"/>
    </sheetView>
  </sheetViews>
  <sheetFormatPr defaultColWidth="12.57421875" defaultRowHeight="12.75"/>
  <cols>
    <col min="1" max="1" width="18.14062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113</v>
      </c>
      <c r="B1" s="6">
        <v>39703</v>
      </c>
    </row>
    <row r="2" ht="12.75">
      <c r="A2" t="s">
        <v>91</v>
      </c>
    </row>
    <row r="3" ht="12.75">
      <c r="A3" s="7">
        <f>B1</f>
        <v>39703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52</v>
      </c>
      <c r="B7">
        <v>1</v>
      </c>
      <c r="C7" t="str">
        <f>VLOOKUP(A7,Teilnehmer!$A$4:$B$99,2,1)</f>
        <v>Toto</v>
      </c>
      <c r="D7" s="3">
        <f>VLOOKUP(B7,D$37:E$72,2,0)</f>
        <v>10</v>
      </c>
      <c r="H7" s="3">
        <f>COUNTIF(D7:G7,"&gt;0")</f>
        <v>1</v>
      </c>
      <c r="I7" s="3">
        <f>SUM(D7:G7)</f>
        <v>10</v>
      </c>
      <c r="J7" s="3">
        <f>H7+I7*0.01</f>
        <v>1.1</v>
      </c>
      <c r="K7" s="3">
        <f>RANK(J7,$J$7:$J$52,0)</f>
        <v>11</v>
      </c>
      <c r="L7" s="3">
        <f>VLOOKUP(K7,Punkteverteilung!$A$2:$B$91,2,0)</f>
        <v>1</v>
      </c>
    </row>
    <row r="8" spans="1:12" ht="12.75">
      <c r="A8">
        <v>2</v>
      </c>
      <c r="B8">
        <v>2</v>
      </c>
      <c r="C8" t="str">
        <f>VLOOKUP(A8,Teilnehmer!$A$4:$B$99,2,1)</f>
        <v>Alf</v>
      </c>
      <c r="D8" s="3">
        <f>VLOOKUP(B8,D$37:E$72,2,0)</f>
        <v>11</v>
      </c>
      <c r="E8" s="3">
        <f>VLOOKUP($B8,$D$76:$E$111,2,0)</f>
        <v>3</v>
      </c>
      <c r="F8" s="3">
        <f>VLOOKUP($B8,$D$115:$E$150,2,0)</f>
        <v>2</v>
      </c>
      <c r="H8" s="3">
        <f>COUNTIF(D8:G8,"&gt;0")</f>
        <v>3</v>
      </c>
      <c r="I8" s="3">
        <f>SUM(D8:G8)</f>
        <v>16</v>
      </c>
      <c r="J8" s="3">
        <f>H8+I8*0.01</f>
        <v>3.16</v>
      </c>
      <c r="K8" s="3">
        <f>RANK(J8,$J$7:$J$52,0)</f>
        <v>2</v>
      </c>
      <c r="L8" s="3">
        <f>VLOOKUP(K8,Punkteverteilung!$A$2:$B$91,2,0)</f>
        <v>7</v>
      </c>
    </row>
    <row r="9" spans="1:12" ht="12.75">
      <c r="A9">
        <v>11</v>
      </c>
      <c r="B9">
        <v>3</v>
      </c>
      <c r="C9" t="str">
        <f>VLOOKUP(A9,Teilnehmer!$A$4:$B$99,2,1)</f>
        <v>Daniel</v>
      </c>
      <c r="D9" s="3">
        <f>VLOOKUP(B9,D$37:E$72,2,0)</f>
        <v>-10</v>
      </c>
      <c r="E9" s="3">
        <f>VLOOKUP($B9,$D$76:$E$111,2,0)</f>
        <v>5</v>
      </c>
      <c r="F9" s="3">
        <f>VLOOKUP($B9,$D$115:$E$150,2,0)</f>
        <v>-5</v>
      </c>
      <c r="H9" s="3">
        <f>COUNTIF(D9:G9,"&gt;0")</f>
        <v>1</v>
      </c>
      <c r="I9" s="3">
        <f>SUM(D9:G9)</f>
        <v>-10</v>
      </c>
      <c r="J9" s="3">
        <f>H9+I9*0.01</f>
        <v>0.9</v>
      </c>
      <c r="K9" s="3">
        <f>RANK(J9,$J$7:$J$52,0)</f>
        <v>22</v>
      </c>
      <c r="L9" s="3">
        <f>VLOOKUP(K9,Punkteverteilung!$A$2:$B$91,2,0)</f>
        <v>1</v>
      </c>
    </row>
    <row r="10" spans="1:12" ht="12.75">
      <c r="A10">
        <v>4</v>
      </c>
      <c r="B10">
        <v>4</v>
      </c>
      <c r="C10" t="str">
        <f>VLOOKUP(A10,Teilnehmer!$A$4:$B$99,2,1)</f>
        <v>Andreas</v>
      </c>
      <c r="D10" s="3">
        <f>VLOOKUP(B10,D$37:E$72,2,0)</f>
        <v>-11</v>
      </c>
      <c r="E10" s="3">
        <f>VLOOKUP($B10,$D$76:$E$111,2,0)</f>
        <v>-4</v>
      </c>
      <c r="F10" s="3">
        <f>VLOOKUP($B10,$D$115:$E$150,2,0)</f>
        <v>12</v>
      </c>
      <c r="H10" s="3">
        <f>COUNTIF(D10:G10,"&gt;0")</f>
        <v>1</v>
      </c>
      <c r="I10" s="3">
        <f>SUM(D10:G10)</f>
        <v>-3</v>
      </c>
      <c r="J10" s="3">
        <f>H10+I10*0.01</f>
        <v>0.97</v>
      </c>
      <c r="K10" s="3">
        <f>RANK(J10,$J$7:$J$52,0)</f>
        <v>17</v>
      </c>
      <c r="L10" s="3">
        <f>VLOOKUP(K10,Punkteverteilung!$A$2:$B$91,2,0)</f>
        <v>1</v>
      </c>
    </row>
    <row r="11" spans="1:12" ht="12.75">
      <c r="A11">
        <v>23</v>
      </c>
      <c r="B11">
        <v>5</v>
      </c>
      <c r="C11" t="str">
        <f>VLOOKUP(A11,Teilnehmer!$A$4:$B$99,2,1)</f>
        <v>Heiko</v>
      </c>
      <c r="D11" s="3">
        <f>VLOOKUP(B11,D$37:E$72,2,0)</f>
        <v>-3</v>
      </c>
      <c r="E11" s="3">
        <f>VLOOKUP($B11,$D$76:$E$111,2,0)</f>
        <v>12</v>
      </c>
      <c r="F11" s="3">
        <f>VLOOKUP($B11,$D$115:$E$150,2,0)</f>
        <v>-12</v>
      </c>
      <c r="H11" s="3">
        <f>COUNTIF(D11:G11,"&gt;0")</f>
        <v>1</v>
      </c>
      <c r="I11" s="3">
        <f>SUM(D11:G11)</f>
        <v>-3</v>
      </c>
      <c r="J11" s="3">
        <f>H11+I11*0.01</f>
        <v>0.97</v>
      </c>
      <c r="K11" s="3">
        <f>RANK(J11,$J$7:$J$52,0)</f>
        <v>17</v>
      </c>
      <c r="L11" s="3">
        <f>VLOOKUP(K11,Punkteverteilung!$A$2:$B$91,2,0)</f>
        <v>1</v>
      </c>
    </row>
    <row r="12" spans="1:12" ht="12.75">
      <c r="A12">
        <v>8</v>
      </c>
      <c r="B12">
        <v>6</v>
      </c>
      <c r="C12" t="str">
        <f>VLOOKUP(A12,Teilnehmer!$A$4:$B$99,2,1)</f>
        <v>Christiane</v>
      </c>
      <c r="D12" s="3">
        <f>VLOOKUP(B12,D$37:E$72,2,0)</f>
        <v>-2</v>
      </c>
      <c r="E12" s="3">
        <f>VLOOKUP($B12,$D$76:$E$111,2,0)</f>
        <v>2</v>
      </c>
      <c r="F12" s="3">
        <f>VLOOKUP($B12,$D$115:$E$150,2,0)</f>
        <v>5</v>
      </c>
      <c r="H12" s="3">
        <f>COUNTIF(D12:G12,"&gt;0")</f>
        <v>2</v>
      </c>
      <c r="I12" s="3">
        <f>SUM(D12:G12)</f>
        <v>5</v>
      </c>
      <c r="J12" s="3">
        <f>H12+I12*0.01</f>
        <v>2.05</v>
      </c>
      <c r="K12" s="3">
        <f>RANK(J12,$J$7:$J$52,0)</f>
        <v>7</v>
      </c>
      <c r="L12" s="3">
        <f>VLOOKUP(K12,Punkteverteilung!$A$2:$B$91,2,0)</f>
        <v>1</v>
      </c>
    </row>
    <row r="13" spans="1:12" ht="12.75">
      <c r="A13">
        <v>9</v>
      </c>
      <c r="B13">
        <v>7</v>
      </c>
      <c r="C13" t="str">
        <f>VLOOKUP(A13,Teilnehmer!$A$4:$B$99,2,1)</f>
        <v>Christina</v>
      </c>
      <c r="D13" s="3">
        <f>VLOOKUP(B13,D$37:E$72,2,0)</f>
        <v>2</v>
      </c>
      <c r="E13" s="3">
        <f>VLOOKUP($B13,$D$76:$E$111,2,0)</f>
        <v>8</v>
      </c>
      <c r="F13" s="3">
        <f>VLOOKUP($B13,$D$115:$E$150,2,0)</f>
        <v>-12</v>
      </c>
      <c r="H13" s="3">
        <f>COUNTIF(D13:G13,"&gt;0")</f>
        <v>2</v>
      </c>
      <c r="I13" s="3">
        <f>SUM(D13:G13)</f>
        <v>-2</v>
      </c>
      <c r="J13" s="3">
        <f>H13+I13*0.01</f>
        <v>1.98</v>
      </c>
      <c r="K13" s="3">
        <f>RANK(J13,$J$7:$J$52,0)</f>
        <v>9</v>
      </c>
      <c r="L13" s="3">
        <f>VLOOKUP(K13,Punkteverteilung!$A$2:$B$91,2,0)</f>
        <v>1</v>
      </c>
    </row>
    <row r="14" spans="1:12" ht="12.75">
      <c r="A14">
        <v>33</v>
      </c>
      <c r="B14">
        <v>8</v>
      </c>
      <c r="C14" t="str">
        <f>VLOOKUP(A14,Teilnehmer!$A$4:$B$99,2,1)</f>
        <v>Leo</v>
      </c>
      <c r="D14" s="3">
        <f>VLOOKUP(B14,D$37:E$72,2,0)</f>
        <v>3</v>
      </c>
      <c r="E14" s="3">
        <f>VLOOKUP($B14,$D$76:$E$111,2,0)</f>
        <v>-3</v>
      </c>
      <c r="F14" s="3">
        <f>VLOOKUP($B14,$D$115:$E$150,2,0)</f>
        <v>-7</v>
      </c>
      <c r="H14" s="3">
        <f>COUNTIF(D14:G14,"&gt;0")</f>
        <v>1</v>
      </c>
      <c r="I14" s="3">
        <f>SUM(D14:G14)</f>
        <v>-7</v>
      </c>
      <c r="J14" s="3">
        <f>H14+I14*0.01</f>
        <v>0.9299999999999999</v>
      </c>
      <c r="K14" s="3">
        <f>RANK(J14,$J$7:$J$52,0)</f>
        <v>19</v>
      </c>
      <c r="L14" s="3">
        <f>VLOOKUP(K14,Punkteverteilung!$A$2:$B$91,2,0)</f>
        <v>1</v>
      </c>
    </row>
    <row r="15" spans="1:12" ht="12.75">
      <c r="A15">
        <v>51</v>
      </c>
      <c r="B15">
        <v>9</v>
      </c>
      <c r="C15" t="str">
        <f>VLOOKUP(A15,Teilnehmer!$A$4:$B$99,2,1)</f>
        <v>Thomas</v>
      </c>
      <c r="D15" s="3">
        <f>VLOOKUP(B15,D$37:E$72,2,0)</f>
        <v>-3</v>
      </c>
      <c r="E15" s="3">
        <f>VLOOKUP($B15,$D$76:$E$111,2,0)</f>
        <v>12</v>
      </c>
      <c r="F15" s="3">
        <f>VLOOKUP($B15,$D$115:$E$150,2,0)</f>
        <v>-2</v>
      </c>
      <c r="H15" s="3">
        <f>COUNTIF(D15:G15,"&gt;0")</f>
        <v>1</v>
      </c>
      <c r="I15" s="3">
        <f>SUM(D15:G15)</f>
        <v>7</v>
      </c>
      <c r="J15" s="3">
        <f>H15+I15*0.01</f>
        <v>1.07</v>
      </c>
      <c r="K15" s="3">
        <f>RANK(J15,$J$7:$J$52,0)</f>
        <v>12</v>
      </c>
      <c r="L15" s="3">
        <f>VLOOKUP(K15,Punkteverteilung!$A$2:$B$91,2,0)</f>
        <v>1</v>
      </c>
    </row>
    <row r="16" spans="1:12" ht="12.75">
      <c r="A16">
        <v>53</v>
      </c>
      <c r="B16">
        <v>10</v>
      </c>
      <c r="C16" t="str">
        <f>VLOOKUP(A16,Teilnehmer!$A$4:$B$99,2,1)</f>
        <v>Ulrich</v>
      </c>
      <c r="D16" s="3">
        <f>VLOOKUP(B16,D$37:E$72,2,0)</f>
        <v>2</v>
      </c>
      <c r="E16" s="3">
        <f>VLOOKUP($B16,$D$76:$E$111,2,0)</f>
        <v>2</v>
      </c>
      <c r="F16" s="3">
        <f>VLOOKUP($B16,$D$115:$E$150,2,0)</f>
        <v>12</v>
      </c>
      <c r="H16" s="3">
        <f>COUNTIF(D16:G16,"&gt;0")</f>
        <v>3</v>
      </c>
      <c r="I16" s="3">
        <f>SUM(D16:G16)</f>
        <v>16</v>
      </c>
      <c r="J16" s="3">
        <f>H16+I16*0.01</f>
        <v>3.16</v>
      </c>
      <c r="K16" s="3">
        <f>RANK(J16,$J$7:$J$52,0)</f>
        <v>2</v>
      </c>
      <c r="L16" s="3">
        <f>VLOOKUP(K16,Punkteverteilung!$A$2:$B$91,2,0)</f>
        <v>7</v>
      </c>
    </row>
    <row r="17" spans="1:12" ht="12.75">
      <c r="A17">
        <v>14</v>
      </c>
      <c r="B17">
        <v>11</v>
      </c>
      <c r="C17" t="str">
        <f>VLOOKUP(A17,Teilnehmer!$A$4:$B$99,2,1)</f>
        <v>Dieter (Neulußheim)</v>
      </c>
      <c r="D17" s="3">
        <f>VLOOKUP(B17,D$37:E$72,2,0)</f>
        <v>3</v>
      </c>
      <c r="E17" s="3">
        <f>VLOOKUP($B17,$D$76:$E$111,2,0)</f>
        <v>3</v>
      </c>
      <c r="F17" s="3">
        <f>VLOOKUP($B17,$D$115:$E$150,2,0)</f>
        <v>2</v>
      </c>
      <c r="H17" s="3">
        <f>COUNTIF(D17:G17,"&gt;0")</f>
        <v>3</v>
      </c>
      <c r="I17" s="3">
        <f>SUM(D17:G17)</f>
        <v>8</v>
      </c>
      <c r="J17" s="3">
        <f>H17+I17*0.01</f>
        <v>3.08</v>
      </c>
      <c r="K17" s="3">
        <f>RANK(J17,$J$7:$J$52,0)</f>
        <v>5</v>
      </c>
      <c r="L17" s="3">
        <f>VLOOKUP(K17,Punkteverteilung!$A$2:$B$91,2,0)</f>
        <v>3</v>
      </c>
    </row>
    <row r="18" spans="1:12" ht="12.75">
      <c r="A18">
        <v>16</v>
      </c>
      <c r="B18">
        <v>12</v>
      </c>
      <c r="C18" t="str">
        <f>VLOOKUP(A18,Teilnehmer!$A$4:$B$99,2,1)</f>
        <v>Dieter Staniewski</v>
      </c>
      <c r="D18" s="3">
        <f>VLOOKUP(B18,D$37:E$72,2,0)</f>
        <v>3</v>
      </c>
      <c r="E18" s="3">
        <f>VLOOKUP($B18,$D$76:$E$111,2,0)</f>
        <v>-2</v>
      </c>
      <c r="F18" s="3">
        <f>VLOOKUP($B18,$D$115:$E$150,2,0)</f>
        <v>2</v>
      </c>
      <c r="H18" s="3">
        <f>COUNTIF(D18:G18,"&gt;0")</f>
        <v>2</v>
      </c>
      <c r="I18" s="3">
        <f>SUM(D18:G18)</f>
        <v>3</v>
      </c>
      <c r="J18" s="3">
        <f>H18+I18*0.01</f>
        <v>2.03</v>
      </c>
      <c r="K18" s="3">
        <f>RANK(J18,$J$7:$J$52,0)</f>
        <v>8</v>
      </c>
      <c r="L18" s="3">
        <f>VLOOKUP(K18,Punkteverteilung!$A$2:$B$91,2,0)</f>
        <v>1</v>
      </c>
    </row>
    <row r="19" spans="1:12" ht="12.75">
      <c r="A19">
        <v>21</v>
      </c>
      <c r="B19">
        <v>13</v>
      </c>
      <c r="C19" t="str">
        <f>VLOOKUP(A19,Teilnehmer!$A$4:$B$99,2,1)</f>
        <v>Gerhard</v>
      </c>
      <c r="D19" s="3">
        <f>VLOOKUP(B19,D$37:E$72,2,0)</f>
        <v>-10</v>
      </c>
      <c r="E19" s="3">
        <f>VLOOKUP($B19,$D$76:$E$111,2,0)</f>
        <v>-5</v>
      </c>
      <c r="F19" s="3">
        <f>VLOOKUP($B19,$D$115:$E$150,2,0)</f>
        <v>-6</v>
      </c>
      <c r="H19" s="3">
        <f>COUNTIF(D19:G19,"&gt;0")</f>
        <v>0</v>
      </c>
      <c r="I19" s="3">
        <f>SUM(D19:G19)</f>
        <v>-21</v>
      </c>
      <c r="J19" s="3">
        <f>H19+I19*0.01</f>
        <v>-0.21</v>
      </c>
      <c r="K19" s="3">
        <f>RANK(J19,$J$7:$J$52,0)</f>
        <v>26</v>
      </c>
      <c r="L19" s="3">
        <f>VLOOKUP(K19,Punkteverteilung!$A$2:$B$91,2,0)</f>
        <v>1</v>
      </c>
    </row>
    <row r="20" spans="1:12" ht="12.75">
      <c r="A20">
        <v>40</v>
      </c>
      <c r="B20">
        <v>14</v>
      </c>
      <c r="C20" t="str">
        <f>VLOOKUP(A20,Teilnehmer!$A$4:$B$99,2,1)</f>
        <v>Michele</v>
      </c>
      <c r="D20" s="3">
        <f>VLOOKUP(B20,D$37:E$72,2,0)</f>
        <v>11</v>
      </c>
      <c r="E20" s="3">
        <f>VLOOKUP($B20,$D$76:$E$111,2,0)</f>
        <v>8</v>
      </c>
      <c r="F20" s="3">
        <f>VLOOKUP($B20,$D$115:$E$150,2,0)</f>
        <v>7</v>
      </c>
      <c r="H20" s="3">
        <f>COUNTIF(D20:G20,"&gt;0")</f>
        <v>3</v>
      </c>
      <c r="I20" s="3">
        <f>SUM(D20:G20)</f>
        <v>26</v>
      </c>
      <c r="J20" s="3">
        <f>H20+I20*0.01</f>
        <v>3.26</v>
      </c>
      <c r="K20" s="3">
        <f>RANK(J20,$J$7:$J$52,0)</f>
        <v>1</v>
      </c>
      <c r="L20" s="3">
        <f>VLOOKUP(K20,Punkteverteilung!$A$2:$B$91,2,0)</f>
        <v>10</v>
      </c>
    </row>
    <row r="21" spans="1:12" ht="12.75">
      <c r="A21">
        <v>77</v>
      </c>
      <c r="B21">
        <v>15</v>
      </c>
      <c r="C21" t="str">
        <f>VLOOKUP(A21,Teilnehmer!$A$4:$B$99,2,1)</f>
        <v>Peter Karch</v>
      </c>
      <c r="D21" s="3">
        <f>VLOOKUP(B21,D$37:E$72,2,0)</f>
        <v>-11</v>
      </c>
      <c r="E21" s="3">
        <f>VLOOKUP($B21,$D$76:$E$111,2,0)</f>
        <v>-8</v>
      </c>
      <c r="F21" s="3">
        <f>VLOOKUP($B21,$D$115:$E$150,2,0)</f>
        <v>-6</v>
      </c>
      <c r="H21" s="3">
        <f>COUNTIF(D21:G21,"&gt;0")</f>
        <v>0</v>
      </c>
      <c r="I21" s="3">
        <f>SUM(D21:G21)</f>
        <v>-25</v>
      </c>
      <c r="J21" s="3">
        <f>H21+I21*0.01</f>
        <v>-0.25</v>
      </c>
      <c r="K21" s="3">
        <f>RANK(J21,$J$7:$J$52,0)</f>
        <v>27</v>
      </c>
      <c r="L21" s="3">
        <f>VLOOKUP(K21,Punkteverteilung!$A$2:$B$91,2,0)</f>
        <v>1</v>
      </c>
    </row>
    <row r="22" spans="1:12" ht="12.75">
      <c r="A22">
        <v>41</v>
      </c>
      <c r="B22">
        <v>16</v>
      </c>
      <c r="C22" t="str">
        <f>VLOOKUP(A22,Teilnehmer!$A$4:$B$99,2,1)</f>
        <v>Oswin</v>
      </c>
      <c r="D22" s="3">
        <f>VLOOKUP(B22,D$37:E$72,2,0)</f>
        <v>10</v>
      </c>
      <c r="E22" s="3">
        <f>VLOOKUP($B22,$D$76:$E$111,2,0)</f>
        <v>-12</v>
      </c>
      <c r="F22" s="3">
        <f>VLOOKUP($B22,$D$115:$E$150,2,0)</f>
        <v>-7</v>
      </c>
      <c r="H22" s="3">
        <f>COUNTIF(D22:G22,"&gt;0")</f>
        <v>1</v>
      </c>
      <c r="I22" s="3">
        <f>SUM(D22:G22)</f>
        <v>-9</v>
      </c>
      <c r="J22" s="3">
        <f>H22+I22*0.01</f>
        <v>0.91</v>
      </c>
      <c r="K22" s="3">
        <f>RANK(J22,$J$7:$J$52,0)</f>
        <v>21</v>
      </c>
      <c r="L22" s="3">
        <f>VLOOKUP(K22,Punkteverteilung!$A$2:$B$91,2,0)</f>
        <v>1</v>
      </c>
    </row>
    <row r="23" spans="1:12" ht="12.75">
      <c r="A23">
        <v>70</v>
      </c>
      <c r="B23">
        <v>17</v>
      </c>
      <c r="C23" t="str">
        <f>VLOOKUP(A23,Teilnehmer!$A$4:$B$99,2,1)</f>
        <v>Natascha</v>
      </c>
      <c r="D23" s="3">
        <f>VLOOKUP(B23,D$37:E$72,2,0)</f>
        <v>-3</v>
      </c>
      <c r="E23" s="3">
        <f>VLOOKUP($B23,$D$76:$E$111,2,0)</f>
        <v>-2</v>
      </c>
      <c r="F23" s="3">
        <f>VLOOKUP($B23,$D$115:$E$150,2,0)</f>
        <v>-2</v>
      </c>
      <c r="H23" s="3">
        <f>COUNTIF(D23:G23,"&gt;0")</f>
        <v>0</v>
      </c>
      <c r="I23" s="3">
        <f>SUM(D23:G23)</f>
        <v>-7</v>
      </c>
      <c r="J23" s="3">
        <f>H23+I23*0.01</f>
        <v>-0.07</v>
      </c>
      <c r="K23" s="3">
        <f>RANK(J23,$J$7:$J$52,0)</f>
        <v>24</v>
      </c>
      <c r="L23" s="3">
        <f>VLOOKUP(K23,Punkteverteilung!$A$2:$B$91,2,0)</f>
        <v>1</v>
      </c>
    </row>
    <row r="24" spans="1:12" ht="12.75">
      <c r="A24">
        <v>24</v>
      </c>
      <c r="B24">
        <v>18</v>
      </c>
      <c r="C24" t="str">
        <f>VLOOKUP(A24,Teilnehmer!$A$4:$B$99,2,1)</f>
        <v>Helga</v>
      </c>
      <c r="D24" s="3">
        <f>VLOOKUP(B24,D$37:E$72,2,0)</f>
        <v>-3</v>
      </c>
      <c r="E24" s="3">
        <f>VLOOKUP($B24,$D$76:$E$111,2,0)</f>
        <v>-5</v>
      </c>
      <c r="F24" s="3">
        <f>VLOOKUP($B24,$D$115:$E$150,2,0)</f>
        <v>-5</v>
      </c>
      <c r="H24" s="3">
        <f>COUNTIF(D24:G24,"&gt;0")</f>
        <v>0</v>
      </c>
      <c r="I24" s="3">
        <f>SUM(D24:G24)</f>
        <v>-13</v>
      </c>
      <c r="J24" s="3">
        <f>H24+I24*0.01</f>
        <v>-0.13</v>
      </c>
      <c r="K24" s="3">
        <f>RANK(J24,$J$7:$J$52,0)</f>
        <v>25</v>
      </c>
      <c r="L24" s="3">
        <f>VLOOKUP(K24,Punkteverteilung!$A$2:$B$91,2,0)</f>
        <v>1</v>
      </c>
    </row>
    <row r="25" spans="1:12" ht="12.75">
      <c r="A25">
        <v>42</v>
      </c>
      <c r="B25">
        <v>19</v>
      </c>
      <c r="C25" t="str">
        <f>VLOOKUP(A25,Teilnehmer!$A$4:$B$99,2,1)</f>
        <v>Patricia</v>
      </c>
      <c r="D25" s="3">
        <f>VLOOKUP(B25,D$37:E$72,2,0)</f>
        <v>3</v>
      </c>
      <c r="E25" s="3">
        <f>VLOOKUP($B25,$D$76:$E$111,2,0)</f>
        <v>5</v>
      </c>
      <c r="F25" s="3">
        <f>VLOOKUP($B25,$D$115:$E$150,2,0)</f>
        <v>6</v>
      </c>
      <c r="H25" s="3">
        <f>COUNTIF(D25:G25,"&gt;0")</f>
        <v>3</v>
      </c>
      <c r="I25" s="3">
        <f>SUM(D25:G25)</f>
        <v>14</v>
      </c>
      <c r="J25" s="3">
        <f>H25+I25*0.01</f>
        <v>3.14</v>
      </c>
      <c r="K25" s="3">
        <f>RANK(J25,$J$7:$J$52,0)</f>
        <v>4</v>
      </c>
      <c r="L25" s="3">
        <f>VLOOKUP(K25,Punkteverteilung!$A$2:$B$91,2,0)</f>
        <v>4</v>
      </c>
    </row>
    <row r="26" spans="1:12" ht="12.75">
      <c r="A26">
        <v>18</v>
      </c>
      <c r="B26">
        <v>20</v>
      </c>
      <c r="C26" t="str">
        <f>VLOOKUP(A26,Teilnehmer!$A$4:$B$99,2,1)</f>
        <v>Elfi</v>
      </c>
      <c r="D26" s="3">
        <f>VLOOKUP(B26,D$37:E$72,2,0)</f>
        <v>-2</v>
      </c>
      <c r="E26" s="3">
        <f>VLOOKUP($B26,$D$76:$E$111,2,0)</f>
        <v>2</v>
      </c>
      <c r="H26" s="3">
        <f>COUNTIF(D26:G26,"&gt;0")</f>
        <v>1</v>
      </c>
      <c r="I26" s="3">
        <f>SUM(D26:G26)</f>
        <v>0</v>
      </c>
      <c r="J26" s="3">
        <f>H26+I26*0.01</f>
        <v>1</v>
      </c>
      <c r="K26" s="3">
        <f>RANK(J26,$J$7:$J$52,0)</f>
        <v>16</v>
      </c>
      <c r="L26" s="3">
        <f>VLOOKUP(K26,Punkteverteilung!$A$2:$B$91,2,0)</f>
        <v>1</v>
      </c>
    </row>
    <row r="27" spans="1:12" ht="12.75">
      <c r="A27">
        <v>7</v>
      </c>
      <c r="B27">
        <v>21</v>
      </c>
      <c r="C27" t="str">
        <f>VLOOKUP(A27,Teilnehmer!$A$4:$B$99,2,1)</f>
        <v>Barbara</v>
      </c>
      <c r="D27" s="3">
        <f>VLOOKUP(B27,D$37:E$72,2,0)</f>
        <v>3</v>
      </c>
      <c r="E27" s="3">
        <f>VLOOKUP($B27,$D$76:$E$111,2,0)</f>
        <v>-2</v>
      </c>
      <c r="F27" s="3">
        <f>VLOOKUP($B27,$D$115:$E$150,2,0)</f>
        <v>-11</v>
      </c>
      <c r="H27" s="3">
        <f>COUNTIF(D27:G27,"&gt;0")</f>
        <v>1</v>
      </c>
      <c r="I27" s="3">
        <f>SUM(D27:G27)</f>
        <v>-10</v>
      </c>
      <c r="J27" s="3">
        <f>H27+I27*0.01</f>
        <v>0.9</v>
      </c>
      <c r="K27" s="3">
        <f>RANK(J27,$J$7:$J$52,0)</f>
        <v>22</v>
      </c>
      <c r="L27" s="3">
        <f>VLOOKUP(K27,Punkteverteilung!$A$2:$B$91,2,0)</f>
        <v>1</v>
      </c>
    </row>
    <row r="28" spans="1:12" ht="12.75">
      <c r="A28">
        <v>29</v>
      </c>
      <c r="B28">
        <v>22</v>
      </c>
      <c r="C28" t="str">
        <f>VLOOKUP(A28,Teilnehmer!$A$4:$B$99,2,1)</f>
        <v>Josef </v>
      </c>
      <c r="D28" s="3">
        <f>VLOOKUP(B28,D$37:E$72,2,0)</f>
        <v>-3</v>
      </c>
      <c r="E28" s="3">
        <f>VLOOKUP($B28,$D$76:$E$111,2,0)</f>
        <v>-3</v>
      </c>
      <c r="F28" s="3">
        <f>VLOOKUP($B28,$D$115:$E$150,2,0)</f>
        <v>7</v>
      </c>
      <c r="H28" s="3">
        <f>COUNTIF(D28:G28,"&gt;0")</f>
        <v>1</v>
      </c>
      <c r="I28" s="3">
        <f>SUM(D28:G28)</f>
        <v>1</v>
      </c>
      <c r="J28" s="3">
        <f>H28+I28*0.01</f>
        <v>1.01</v>
      </c>
      <c r="K28" s="3">
        <f>RANK(J28,$J$7:$J$52,0)</f>
        <v>15</v>
      </c>
      <c r="L28" s="3">
        <f>VLOOKUP(K28,Punkteverteilung!$A$2:$B$91,2,0)</f>
        <v>1</v>
      </c>
    </row>
    <row r="29" spans="1:12" ht="12.75">
      <c r="A29">
        <v>80</v>
      </c>
      <c r="B29">
        <v>23</v>
      </c>
      <c r="C29" t="str">
        <f>VLOOKUP(A29,Teilnehmer!$A$4:$B$99,2,1)</f>
        <v>Robert</v>
      </c>
      <c r="D29" s="3">
        <f>VLOOKUP(B29,D$37:E$72,2,0)</f>
        <v>3</v>
      </c>
      <c r="E29" s="3">
        <f>VLOOKUP($B29,$D$76:$E$111,2,0)</f>
        <v>-12</v>
      </c>
      <c r="F29" s="3">
        <f>VLOOKUP($B29,$D$115:$E$150,2,0)</f>
        <v>5</v>
      </c>
      <c r="H29" s="3">
        <f>COUNTIF(D29:G29,"&gt;0")</f>
        <v>2</v>
      </c>
      <c r="I29" s="3">
        <f>SUM(D29:G29)</f>
        <v>-4</v>
      </c>
      <c r="J29" s="3">
        <f>H29+I29*0.01</f>
        <v>1.96</v>
      </c>
      <c r="K29" s="3">
        <f>RANK(J29,$J$7:$J$52,0)</f>
        <v>10</v>
      </c>
      <c r="L29" s="3">
        <f>VLOOKUP(K29,Punkteverteilung!$A$2:$B$91,2,0)</f>
        <v>1</v>
      </c>
    </row>
    <row r="30" spans="1:12" ht="12.75">
      <c r="A30">
        <v>81</v>
      </c>
      <c r="B30">
        <v>24</v>
      </c>
      <c r="C30" t="str">
        <f>VLOOKUP(A30,Teilnehmer!$A$4:$B$99,2,1)</f>
        <v>Sabine</v>
      </c>
      <c r="D30" s="3">
        <f>VLOOKUP(B30,D$37:E$72,2,0)</f>
        <v>-3</v>
      </c>
      <c r="E30" s="3">
        <f>VLOOKUP($B30,$D$76:$E$111,2,0)</f>
        <v>-4</v>
      </c>
      <c r="F30" s="3">
        <f>VLOOKUP($B30,$D$115:$E$150,2,0)</f>
        <v>11</v>
      </c>
      <c r="H30" s="3">
        <f>COUNTIF(D30:G30,"&gt;0")</f>
        <v>1</v>
      </c>
      <c r="I30" s="3">
        <f>SUM(D30:G30)</f>
        <v>4</v>
      </c>
      <c r="J30" s="3">
        <f>H30+I30*0.01</f>
        <v>1.04</v>
      </c>
      <c r="K30" s="3">
        <f>RANK(J30,$J$7:$J$52,0)</f>
        <v>13</v>
      </c>
      <c r="L30" s="3">
        <f>VLOOKUP(K30,Punkteverteilung!$A$2:$B$91,2,0)</f>
        <v>1</v>
      </c>
    </row>
    <row r="31" spans="1:12" ht="12.75">
      <c r="A31">
        <v>57</v>
      </c>
      <c r="B31">
        <v>25</v>
      </c>
      <c r="C31" t="str">
        <f>VLOOKUP(A31,Teilnehmer!$A$4:$B$99,2,1)</f>
        <v>Anne</v>
      </c>
      <c r="E31" s="3">
        <f>VLOOKUP($B31,$D$76:$E$111,2,0)</f>
        <v>4</v>
      </c>
      <c r="F31" s="3">
        <f>VLOOKUP($B31,$D$115:$E$150,2,0)</f>
        <v>-11</v>
      </c>
      <c r="H31" s="3">
        <f>COUNTIF(D31:G31,"&gt;0")</f>
        <v>1</v>
      </c>
      <c r="I31" s="3">
        <f>SUM(D31:G31)</f>
        <v>-7</v>
      </c>
      <c r="J31" s="3">
        <f>H31+I31*0.01</f>
        <v>0.9299999999999999</v>
      </c>
      <c r="K31" s="3">
        <f>RANK(J31,$J$7:$J$52,0)</f>
        <v>19</v>
      </c>
      <c r="L31" s="3">
        <f>VLOOKUP(K31,Punkteverteilung!$A$2:$B$91,2,0)</f>
        <v>1</v>
      </c>
    </row>
    <row r="32" spans="1:12" ht="12.75">
      <c r="A32">
        <v>35</v>
      </c>
      <c r="B32">
        <v>29</v>
      </c>
      <c r="C32" t="str">
        <f>VLOOKUP(A32,Teilnehmer!$A$4:$B$99,2,1)</f>
        <v>Lisa</v>
      </c>
      <c r="E32" s="3">
        <f>VLOOKUP($B32,$D$76:$E$111,2,0)</f>
        <v>4</v>
      </c>
      <c r="F32" s="3">
        <f>VLOOKUP($B32,$D$115:$E$150,2,0)</f>
        <v>6</v>
      </c>
      <c r="H32" s="3">
        <f>COUNTIF(D32:G32,"&gt;0")</f>
        <v>2</v>
      </c>
      <c r="I32" s="3">
        <f>SUM(D32:G32)</f>
        <v>10</v>
      </c>
      <c r="J32" s="3">
        <f>H32+I32*0.01</f>
        <v>2.1</v>
      </c>
      <c r="K32" s="3">
        <f>RANK(J32,$J$7:$J$52,0)</f>
        <v>6</v>
      </c>
      <c r="L32" s="3">
        <f>VLOOKUP(K32,Punkteverteilung!$A$2:$B$91,2,0)</f>
        <v>2</v>
      </c>
    </row>
    <row r="33" spans="1:12" ht="12.75">
      <c r="A33">
        <v>1</v>
      </c>
      <c r="B33">
        <v>27</v>
      </c>
      <c r="C33" t="str">
        <f>VLOOKUP(A33,Teilnehmer!$A$4:$B$99,2,1)</f>
        <v>Achim</v>
      </c>
      <c r="E33" s="3">
        <f>VLOOKUP($B33,$D$76:$E$111,2,0)</f>
        <v>-8</v>
      </c>
      <c r="F33" s="3">
        <f>VLOOKUP($B33,$D$115:$E$150,2,0)</f>
        <v>11</v>
      </c>
      <c r="H33" s="3">
        <f>COUNTIF(D33:G33,"&gt;0")</f>
        <v>1</v>
      </c>
      <c r="I33" s="3">
        <f>SUM(D33:G33)</f>
        <v>3</v>
      </c>
      <c r="J33" s="3">
        <f>H33+I33*0.01</f>
        <v>1.03</v>
      </c>
      <c r="K33" s="3">
        <f>RANK(J33,$J$7:$J$52,0)</f>
        <v>14</v>
      </c>
      <c r="L33" s="3">
        <f>VLOOKUP(K33,Punkteverteilung!$A$2:$B$91,2,0)</f>
        <v>1</v>
      </c>
    </row>
    <row r="36" spans="2:6" ht="12.75">
      <c r="B36" s="8" t="s">
        <v>93</v>
      </c>
      <c r="C36" s="8"/>
      <c r="D36" s="8"/>
      <c r="E36" s="8"/>
      <c r="F36" s="8"/>
    </row>
    <row r="37" spans="1:6" ht="12.75">
      <c r="A37" s="9">
        <v>1</v>
      </c>
      <c r="B37" s="10" t="s">
        <v>100</v>
      </c>
      <c r="C37" s="10" t="str">
        <f>VLOOKUP(D37,$B$7:$C$33,2,1)</f>
        <v>Christina</v>
      </c>
      <c r="D37" s="11">
        <v>7</v>
      </c>
      <c r="E37" s="12">
        <f>F37-F40</f>
        <v>2</v>
      </c>
      <c r="F37" s="13">
        <v>13</v>
      </c>
    </row>
    <row r="38" spans="1:6" ht="12.75">
      <c r="A38" s="9"/>
      <c r="B38" s="10"/>
      <c r="C38" s="10" t="str">
        <f>VLOOKUP(D38,$B$7:$C$33,2,1)</f>
        <v>Ulrich</v>
      </c>
      <c r="D38" s="11">
        <v>10</v>
      </c>
      <c r="E38" s="12">
        <f>F37-F40</f>
        <v>2</v>
      </c>
      <c r="F38" s="13"/>
    </row>
    <row r="39" spans="1:6" ht="12.75">
      <c r="A39" s="9"/>
      <c r="B39" s="10"/>
      <c r="C39" s="10" t="e">
        <f>VLOOKUP(D39,$B$7:$C$33,2,1)</f>
        <v>#N/A</v>
      </c>
      <c r="D39" s="11"/>
      <c r="E39" s="12">
        <f>F37-F40</f>
        <v>2</v>
      </c>
      <c r="F39" s="13"/>
    </row>
    <row r="40" spans="1:6" ht="12.75">
      <c r="A40" s="9"/>
      <c r="B40" s="14" t="s">
        <v>101</v>
      </c>
      <c r="C40" s="14" t="str">
        <f>VLOOKUP(D40,$B$7:$C$33,2,1)</f>
        <v>Christiane</v>
      </c>
      <c r="D40" s="15">
        <v>6</v>
      </c>
      <c r="E40" s="16">
        <f>F40-F37</f>
        <v>-2</v>
      </c>
      <c r="F40" s="17">
        <v>11</v>
      </c>
    </row>
    <row r="41" spans="1:6" ht="12.75">
      <c r="A41" s="9"/>
      <c r="B41" s="14"/>
      <c r="C41" s="14" t="str">
        <f>VLOOKUP(D41,$B$7:$C$33,2,1)</f>
        <v>Elfi</v>
      </c>
      <c r="D41" s="15">
        <v>20</v>
      </c>
      <c r="E41" s="16">
        <f>F40-F37</f>
        <v>-2</v>
      </c>
      <c r="F41" s="17"/>
    </row>
    <row r="42" spans="1:6" ht="12.75">
      <c r="A42" s="9"/>
      <c r="B42" s="14"/>
      <c r="C42" s="14" t="e">
        <f>VLOOKUP(D42,$B$7:$C$33,2,1)</f>
        <v>#N/A</v>
      </c>
      <c r="D42" s="15"/>
      <c r="E42" s="16">
        <f>F40-F37</f>
        <v>-2</v>
      </c>
      <c r="F42" s="17"/>
    </row>
    <row r="43" spans="1:6" ht="12.75">
      <c r="A43" s="9">
        <v>2</v>
      </c>
      <c r="B43" s="10" t="s">
        <v>100</v>
      </c>
      <c r="C43" s="10" t="str">
        <f>VLOOKUP(D43,$B$7:$C$33,2,1)</f>
        <v>Josef </v>
      </c>
      <c r="D43" s="11">
        <v>22</v>
      </c>
      <c r="E43" s="12">
        <f>F43-F46</f>
        <v>-3</v>
      </c>
      <c r="F43" s="13">
        <v>10</v>
      </c>
    </row>
    <row r="44" spans="1:6" ht="12.75">
      <c r="A44" s="9"/>
      <c r="B44" s="10"/>
      <c r="C44" s="10" t="str">
        <f>VLOOKUP(D44,$B$7:$C$33,2,1)</f>
        <v>Thomas</v>
      </c>
      <c r="D44" s="11">
        <v>9</v>
      </c>
      <c r="E44" s="12">
        <f>F43-F46</f>
        <v>-3</v>
      </c>
      <c r="F44" s="13"/>
    </row>
    <row r="45" spans="1:6" ht="12.75">
      <c r="A45" s="9"/>
      <c r="B45" s="10"/>
      <c r="C45" s="10" t="e">
        <f>VLOOKUP(D45,$B$7:$C$33,2,1)</f>
        <v>#N/A</v>
      </c>
      <c r="D45" s="11"/>
      <c r="E45" s="12">
        <f>F43-F46</f>
        <v>-3</v>
      </c>
      <c r="F45" s="13"/>
    </row>
    <row r="46" spans="1:6" ht="12.75">
      <c r="A46" s="9"/>
      <c r="B46" s="14" t="s">
        <v>101</v>
      </c>
      <c r="C46" s="14" t="str">
        <f>VLOOKUP(D46,$B$7:$C$33,2,1)</f>
        <v>Barbara</v>
      </c>
      <c r="D46" s="15">
        <v>21</v>
      </c>
      <c r="E46" s="16">
        <f>F46-F43</f>
        <v>3</v>
      </c>
      <c r="F46" s="17">
        <v>13</v>
      </c>
    </row>
    <row r="47" spans="1:6" ht="12.75">
      <c r="A47" s="9"/>
      <c r="B47" s="14"/>
      <c r="C47" s="14" t="str">
        <f>VLOOKUP(D47,$B$7:$C$33,2,1)</f>
        <v>Dieter (Neulußheim)</v>
      </c>
      <c r="D47" s="15">
        <v>11</v>
      </c>
      <c r="E47" s="16">
        <f>F46-F43</f>
        <v>3</v>
      </c>
      <c r="F47" s="17"/>
    </row>
    <row r="48" spans="1:6" ht="12.75">
      <c r="A48" s="9"/>
      <c r="B48" s="14"/>
      <c r="C48" s="14" t="e">
        <f>VLOOKUP(D48,$B$7:$C$33,2,1)</f>
        <v>#N/A</v>
      </c>
      <c r="D48" s="15"/>
      <c r="E48" s="16">
        <f>F46-F43</f>
        <v>3</v>
      </c>
      <c r="F48" s="17"/>
    </row>
    <row r="49" spans="1:6" ht="12.75">
      <c r="A49" s="9">
        <v>3</v>
      </c>
      <c r="B49" s="10" t="s">
        <v>100</v>
      </c>
      <c r="C49" s="10" t="str">
        <f>VLOOKUP(D49,$B$7:$C$33,2,1)</f>
        <v>Toto</v>
      </c>
      <c r="D49" s="11">
        <v>1</v>
      </c>
      <c r="E49" s="12">
        <f>F49-F52</f>
        <v>10</v>
      </c>
      <c r="F49" s="13">
        <v>13</v>
      </c>
    </row>
    <row r="50" spans="1:6" ht="12.75">
      <c r="A50" s="9"/>
      <c r="B50" s="10"/>
      <c r="C50" s="10" t="str">
        <f>VLOOKUP(D50,$B$7:$C$33,2,1)</f>
        <v>Oswin</v>
      </c>
      <c r="D50" s="11">
        <v>16</v>
      </c>
      <c r="E50" s="12">
        <f>F49-F52</f>
        <v>10</v>
      </c>
      <c r="F50" s="13"/>
    </row>
    <row r="51" spans="1:6" ht="12.75">
      <c r="A51" s="9"/>
      <c r="B51" s="10"/>
      <c r="C51" s="10" t="e">
        <f>VLOOKUP(D51,$B$7:$C$33,2,1)</f>
        <v>#N/A</v>
      </c>
      <c r="D51" s="11"/>
      <c r="E51" s="12">
        <f>F49-F52</f>
        <v>10</v>
      </c>
      <c r="F51" s="13"/>
    </row>
    <row r="52" spans="1:6" ht="12.75">
      <c r="A52" s="9"/>
      <c r="B52" s="14" t="s">
        <v>101</v>
      </c>
      <c r="C52" s="14" t="str">
        <f>VLOOKUP(D52,$B$7:$C$33,2,1)</f>
        <v>Daniel</v>
      </c>
      <c r="D52" s="15">
        <v>3</v>
      </c>
      <c r="E52" s="16">
        <f>F52-F49</f>
        <v>-10</v>
      </c>
      <c r="F52" s="17">
        <v>3</v>
      </c>
    </row>
    <row r="53" spans="1:6" ht="12.75">
      <c r="A53" s="9"/>
      <c r="B53" s="14"/>
      <c r="C53" s="14" t="str">
        <f>VLOOKUP(D53,$B$7:$C$33,2,1)</f>
        <v>Gerhard</v>
      </c>
      <c r="D53" s="15">
        <v>13</v>
      </c>
      <c r="E53" s="16">
        <f>F52-F49</f>
        <v>-10</v>
      </c>
      <c r="F53" s="17"/>
    </row>
    <row r="54" spans="1:6" ht="12.75">
      <c r="A54" s="9"/>
      <c r="B54" s="14"/>
      <c r="C54" s="14" t="e">
        <f>VLOOKUP(D54,$B$7:$C$33,2,1)</f>
        <v>#N/A</v>
      </c>
      <c r="D54" s="15"/>
      <c r="E54" s="16">
        <f>F52-F49</f>
        <v>-10</v>
      </c>
      <c r="F54" s="17"/>
    </row>
    <row r="55" spans="1:6" ht="12.75">
      <c r="A55" s="9">
        <v>4</v>
      </c>
      <c r="B55" s="10" t="s">
        <v>100</v>
      </c>
      <c r="C55" s="10" t="str">
        <f>VLOOKUP(D55,$B$7:$C$33,2,1)</f>
        <v>Andreas</v>
      </c>
      <c r="D55" s="11">
        <v>4</v>
      </c>
      <c r="E55" s="12">
        <f>F55-F58</f>
        <v>-11</v>
      </c>
      <c r="F55" s="13">
        <v>2</v>
      </c>
    </row>
    <row r="56" spans="1:6" ht="12.75">
      <c r="A56" s="9"/>
      <c r="B56" s="10"/>
      <c r="C56" s="10" t="str">
        <f>VLOOKUP(D56,$B$7:$C$33,2,1)</f>
        <v>Peter Karch</v>
      </c>
      <c r="D56" s="11">
        <v>15</v>
      </c>
      <c r="E56" s="12">
        <f>F55-F58</f>
        <v>-11</v>
      </c>
      <c r="F56" s="13"/>
    </row>
    <row r="57" spans="1:6" ht="12.75">
      <c r="A57" s="9"/>
      <c r="B57" s="10"/>
      <c r="C57" s="10" t="e">
        <f>VLOOKUP(D57,$B$7:$C$33,2,1)</f>
        <v>#N/A</v>
      </c>
      <c r="D57" s="11"/>
      <c r="E57" s="12">
        <f>F55-F58</f>
        <v>-11</v>
      </c>
      <c r="F57" s="13"/>
    </row>
    <row r="58" spans="1:6" ht="12.75">
      <c r="A58" s="9"/>
      <c r="B58" s="14" t="s">
        <v>101</v>
      </c>
      <c r="C58" s="14" t="str">
        <f>VLOOKUP(D58,$B$7:$C$33,2,1)</f>
        <v>Michele</v>
      </c>
      <c r="D58" s="15">
        <v>14</v>
      </c>
      <c r="E58" s="16">
        <f>F58-F55</f>
        <v>11</v>
      </c>
      <c r="F58" s="17">
        <v>13</v>
      </c>
    </row>
    <row r="59" spans="1:6" ht="12.75">
      <c r="A59" s="9"/>
      <c r="B59" s="14"/>
      <c r="C59" s="14" t="str">
        <f>VLOOKUP(D59,$B$7:$C$33,2,1)</f>
        <v>Alf</v>
      </c>
      <c r="D59" s="15">
        <v>2</v>
      </c>
      <c r="E59" s="16">
        <f>F58-F55</f>
        <v>11</v>
      </c>
      <c r="F59" s="17"/>
    </row>
    <row r="60" spans="1:6" ht="12.75">
      <c r="A60" s="9"/>
      <c r="B60" s="14"/>
      <c r="C60" s="14" t="e">
        <f>VLOOKUP(D60,$B$7:$C$33,2,1)</f>
        <v>#N/A</v>
      </c>
      <c r="D60" s="15"/>
      <c r="E60" s="16">
        <f>F58-F55</f>
        <v>11</v>
      </c>
      <c r="F60" s="17"/>
    </row>
    <row r="61" spans="1:6" ht="12.75">
      <c r="A61" s="9">
        <v>5</v>
      </c>
      <c r="B61" s="10" t="s">
        <v>100</v>
      </c>
      <c r="C61" s="10" t="str">
        <f>VLOOKUP(D61,$B$7:$C$33,2,1)</f>
        <v>Leo</v>
      </c>
      <c r="D61" s="11">
        <v>8</v>
      </c>
      <c r="E61" s="12">
        <f>F61-F64</f>
        <v>3</v>
      </c>
      <c r="F61" s="13">
        <v>13</v>
      </c>
    </row>
    <row r="62" spans="1:6" ht="12.75">
      <c r="A62" s="9"/>
      <c r="B62" s="10"/>
      <c r="C62" s="10" t="str">
        <f>VLOOKUP(D62,$B$7:$C$33,2,1)</f>
        <v>Robert</v>
      </c>
      <c r="D62" s="11">
        <v>23</v>
      </c>
      <c r="E62" s="12">
        <f>F61-F64</f>
        <v>3</v>
      </c>
      <c r="F62" s="13"/>
    </row>
    <row r="63" spans="1:6" ht="12.75">
      <c r="A63" s="9"/>
      <c r="B63" s="10"/>
      <c r="C63" s="10" t="e">
        <f>VLOOKUP(D63,$B$7:$C$33,2,1)</f>
        <v>#N/A</v>
      </c>
      <c r="D63" s="11"/>
      <c r="E63" s="12">
        <f>F61-F64</f>
        <v>3</v>
      </c>
      <c r="F63" s="13"/>
    </row>
    <row r="64" spans="1:6" ht="12.75">
      <c r="A64" s="9"/>
      <c r="B64" s="14" t="s">
        <v>101</v>
      </c>
      <c r="C64" s="14" t="str">
        <f>VLOOKUP(D64,$B$7:$C$33,2,1)</f>
        <v>Natascha</v>
      </c>
      <c r="D64" s="18">
        <v>17</v>
      </c>
      <c r="E64" s="16">
        <f>F64-F61</f>
        <v>-3</v>
      </c>
      <c r="F64" s="17">
        <v>10</v>
      </c>
    </row>
    <row r="65" spans="1:6" ht="12.75">
      <c r="A65" s="9"/>
      <c r="B65" s="14"/>
      <c r="C65" s="14" t="str">
        <f>VLOOKUP(D65,$B$7:$C$33,2,1)</f>
        <v>Heiko</v>
      </c>
      <c r="D65" s="18">
        <v>5</v>
      </c>
      <c r="E65" s="16">
        <f>F64-F61</f>
        <v>-3</v>
      </c>
      <c r="F65" s="17"/>
    </row>
    <row r="66" spans="1:6" ht="12.75">
      <c r="A66" s="9"/>
      <c r="B66" s="14"/>
      <c r="C66" s="14" t="e">
        <f>VLOOKUP(D66,$B$7:$C$33,2,1)</f>
        <v>#N/A</v>
      </c>
      <c r="D66" s="18"/>
      <c r="E66" s="16">
        <f>F64-F61</f>
        <v>-3</v>
      </c>
      <c r="F66" s="17"/>
    </row>
    <row r="67" spans="1:6" ht="12.75">
      <c r="A67" s="9">
        <v>6</v>
      </c>
      <c r="B67" s="10" t="s">
        <v>100</v>
      </c>
      <c r="C67" s="10" t="str">
        <f>VLOOKUP(D67,$B$7:$C$33,2,1)</f>
        <v>Dieter Staniewski</v>
      </c>
      <c r="D67" s="11">
        <v>12</v>
      </c>
      <c r="E67" s="12">
        <f>F67-F70</f>
        <v>3</v>
      </c>
      <c r="F67" s="13">
        <v>13</v>
      </c>
    </row>
    <row r="68" spans="1:6" ht="12.75">
      <c r="A68" s="9"/>
      <c r="B68" s="10"/>
      <c r="C68" s="10" t="str">
        <f>VLOOKUP(D68,$B$7:$C$33,2,1)</f>
        <v>Patricia</v>
      </c>
      <c r="D68" s="11">
        <v>19</v>
      </c>
      <c r="E68" s="12">
        <f>F67-F70</f>
        <v>3</v>
      </c>
      <c r="F68" s="13"/>
    </row>
    <row r="69" spans="1:6" ht="12.75">
      <c r="A69" s="9"/>
      <c r="B69" s="10"/>
      <c r="C69" s="10" t="e">
        <f>VLOOKUP(D69,$B$7:$C$33,2,1)</f>
        <v>#N/A</v>
      </c>
      <c r="D69" s="11"/>
      <c r="E69" s="12">
        <f>F67-F70</f>
        <v>3</v>
      </c>
      <c r="F69" s="13"/>
    </row>
    <row r="70" spans="1:6" ht="12.75">
      <c r="A70" s="9"/>
      <c r="B70" s="14" t="s">
        <v>101</v>
      </c>
      <c r="C70" s="14" t="str">
        <f>VLOOKUP(D70,$B$7:$C$33,2,1)</f>
        <v>Sabine</v>
      </c>
      <c r="D70" s="15">
        <v>24</v>
      </c>
      <c r="E70" s="16">
        <f>F70-F67</f>
        <v>-3</v>
      </c>
      <c r="F70" s="17">
        <v>10</v>
      </c>
    </row>
    <row r="71" spans="1:6" ht="12.75">
      <c r="A71" s="9"/>
      <c r="B71" s="14"/>
      <c r="C71" s="14" t="str">
        <f>VLOOKUP(D71,$B$7:$C$33,2,1)</f>
        <v>Helga</v>
      </c>
      <c r="D71" s="15">
        <v>18</v>
      </c>
      <c r="E71" s="16">
        <f>F70-F67</f>
        <v>-3</v>
      </c>
      <c r="F71" s="17"/>
    </row>
    <row r="72" spans="1:6" ht="12.75">
      <c r="A72" s="9"/>
      <c r="B72" s="14"/>
      <c r="C72" s="14" t="e">
        <f>VLOOKUP(D72,$B$7:$C$33,2,1)</f>
        <v>#N/A</v>
      </c>
      <c r="D72" s="15"/>
      <c r="E72" s="16">
        <f>F70-F67</f>
        <v>-3</v>
      </c>
      <c r="F72" s="17"/>
    </row>
    <row r="75" spans="2:6" ht="12.75">
      <c r="B75" s="8" t="s">
        <v>94</v>
      </c>
      <c r="C75" s="8"/>
      <c r="D75" s="8"/>
      <c r="E75" s="8"/>
      <c r="F75" s="8"/>
    </row>
    <row r="76" spans="1:6" ht="12.75">
      <c r="A76" s="9">
        <v>1</v>
      </c>
      <c r="B76" s="10" t="s">
        <v>100</v>
      </c>
      <c r="C76" s="10" t="str">
        <f>VLOOKUP(D76,$B$7:$C$33,2,1)</f>
        <v>Patricia</v>
      </c>
      <c r="D76" s="11">
        <v>19</v>
      </c>
      <c r="E76" s="12">
        <f>F76-F79</f>
        <v>5</v>
      </c>
      <c r="F76" s="13">
        <v>13</v>
      </c>
    </row>
    <row r="77" spans="1:6" ht="12.75">
      <c r="A77" s="9"/>
      <c r="B77" s="10"/>
      <c r="C77" s="10" t="str">
        <f>VLOOKUP(D77,$B$7:$C$33,2,1)</f>
        <v>Daniel</v>
      </c>
      <c r="D77" s="11">
        <v>3</v>
      </c>
      <c r="E77" s="12">
        <f>F76-F79</f>
        <v>5</v>
      </c>
      <c r="F77" s="13"/>
    </row>
    <row r="78" spans="1:6" ht="12.75">
      <c r="A78" s="9"/>
      <c r="B78" s="10"/>
      <c r="C78" s="10" t="e">
        <f>VLOOKUP(D78,$B$7:$C$33,2,1)</f>
        <v>#N/A</v>
      </c>
      <c r="D78" s="11"/>
      <c r="E78" s="12">
        <f>F76-F79</f>
        <v>5</v>
      </c>
      <c r="F78" s="13"/>
    </row>
    <row r="79" spans="1:6" ht="12.75">
      <c r="A79" s="9"/>
      <c r="B79" s="14" t="s">
        <v>101</v>
      </c>
      <c r="C79" s="14" t="str">
        <f>VLOOKUP(D79,$B$7:$C$33,2,1)</f>
        <v>Gerhard</v>
      </c>
      <c r="D79" s="15">
        <v>13</v>
      </c>
      <c r="E79" s="16">
        <f>F79-F76</f>
        <v>-5</v>
      </c>
      <c r="F79" s="17">
        <v>8</v>
      </c>
    </row>
    <row r="80" spans="1:6" ht="12.75">
      <c r="A80" s="9"/>
      <c r="B80" s="14"/>
      <c r="C80" s="14" t="str">
        <f>VLOOKUP(D80,$B$7:$C$33,2,1)</f>
        <v>Helga</v>
      </c>
      <c r="D80" s="15">
        <v>18</v>
      </c>
      <c r="E80" s="16">
        <f>F79-F76</f>
        <v>-5</v>
      </c>
      <c r="F80" s="17"/>
    </row>
    <row r="81" spans="1:6" ht="12.75">
      <c r="A81" s="9"/>
      <c r="B81" s="14"/>
      <c r="C81" s="14" t="e">
        <f>VLOOKUP(D81,$B$7:$C$33,2,1)</f>
        <v>#N/A</v>
      </c>
      <c r="D81" s="15"/>
      <c r="E81" s="16">
        <f>F79-F76</f>
        <v>-5</v>
      </c>
      <c r="F81" s="17"/>
    </row>
    <row r="82" spans="1:6" ht="12.75">
      <c r="A82" s="9">
        <v>2</v>
      </c>
      <c r="B82" s="10" t="s">
        <v>100</v>
      </c>
      <c r="C82" s="10" t="str">
        <f>VLOOKUP(D82,$B$7:$C$33,2,1)</f>
        <v>Alf</v>
      </c>
      <c r="D82" s="11">
        <v>2</v>
      </c>
      <c r="E82" s="12">
        <f>F82-F85</f>
        <v>3</v>
      </c>
      <c r="F82" s="13">
        <v>13</v>
      </c>
    </row>
    <row r="83" spans="1:6" ht="12.75">
      <c r="A83" s="9"/>
      <c r="B83" s="10"/>
      <c r="C83" s="10" t="str">
        <f>VLOOKUP(D83,$B$7:$C$33,2,1)</f>
        <v>Dieter (Neulußheim)</v>
      </c>
      <c r="D83" s="11">
        <v>11</v>
      </c>
      <c r="E83" s="12">
        <f>F82-F85</f>
        <v>3</v>
      </c>
      <c r="F83" s="13"/>
    </row>
    <row r="84" spans="1:6" ht="12.75">
      <c r="A84" s="9"/>
      <c r="B84" s="10"/>
      <c r="C84" s="10" t="e">
        <f>VLOOKUP(D84,$B$7:$C$33,2,1)</f>
        <v>#N/A</v>
      </c>
      <c r="D84" s="11"/>
      <c r="E84" s="12">
        <f>F82-F85</f>
        <v>3</v>
      </c>
      <c r="F84" s="13"/>
    </row>
    <row r="85" spans="1:6" ht="12.75">
      <c r="A85" s="9"/>
      <c r="B85" s="14" t="s">
        <v>101</v>
      </c>
      <c r="C85" s="14" t="str">
        <f>VLOOKUP(D85,$B$7:$C$33,2,1)</f>
        <v>Leo</v>
      </c>
      <c r="D85" s="15">
        <v>8</v>
      </c>
      <c r="E85" s="16">
        <f>F85-F82</f>
        <v>-3</v>
      </c>
      <c r="F85" s="17">
        <v>10</v>
      </c>
    </row>
    <row r="86" spans="1:6" ht="12.75">
      <c r="A86" s="9"/>
      <c r="B86" s="14"/>
      <c r="C86" s="14" t="str">
        <f>VLOOKUP(D86,$B$7:$C$33,2,1)</f>
        <v>Josef </v>
      </c>
      <c r="D86" s="15">
        <v>22</v>
      </c>
      <c r="E86" s="16">
        <f>F85-F82</f>
        <v>-3</v>
      </c>
      <c r="F86" s="17"/>
    </row>
    <row r="87" spans="1:6" ht="12.75">
      <c r="A87" s="9"/>
      <c r="B87" s="14"/>
      <c r="C87" s="14" t="e">
        <f>VLOOKUP(D87,$B$7:$C$33,2,1)</f>
        <v>#N/A</v>
      </c>
      <c r="D87" s="15"/>
      <c r="E87" s="16">
        <f>F85-F82</f>
        <v>-3</v>
      </c>
      <c r="F87" s="17"/>
    </row>
    <row r="88" spans="1:6" ht="12.75">
      <c r="A88" s="9">
        <v>3</v>
      </c>
      <c r="B88" s="10" t="s">
        <v>100</v>
      </c>
      <c r="C88" s="10" t="str">
        <f>VLOOKUP(D88,$B$7:$C$33,2,1)</f>
        <v>Andreas</v>
      </c>
      <c r="D88" s="11">
        <v>4</v>
      </c>
      <c r="E88" s="12">
        <f>F88-F91</f>
        <v>-4</v>
      </c>
      <c r="F88" s="13">
        <v>9</v>
      </c>
    </row>
    <row r="89" spans="1:6" ht="12.75">
      <c r="A89" s="9"/>
      <c r="B89" s="10"/>
      <c r="C89" s="10" t="str">
        <f>VLOOKUP(D89,$B$7:$C$33,2,1)</f>
        <v>Sabine</v>
      </c>
      <c r="D89" s="11">
        <v>24</v>
      </c>
      <c r="E89" s="12">
        <f>F88-F91</f>
        <v>-4</v>
      </c>
      <c r="F89" s="13"/>
    </row>
    <row r="90" spans="1:6" ht="12.75">
      <c r="A90" s="9"/>
      <c r="B90" s="10"/>
      <c r="C90" s="10" t="e">
        <f>VLOOKUP(D90,$B$7:$C$33,2,1)</f>
        <v>#N/A</v>
      </c>
      <c r="D90" s="11"/>
      <c r="E90" s="12">
        <f>F88-F91</f>
        <v>-4</v>
      </c>
      <c r="F90" s="13"/>
    </row>
    <row r="91" spans="1:6" ht="12.75">
      <c r="A91" s="9"/>
      <c r="B91" s="14" t="s">
        <v>101</v>
      </c>
      <c r="C91" s="14" t="str">
        <f>VLOOKUP(D91,$B$7:$C$33,2,1)</f>
        <v>Anne</v>
      </c>
      <c r="D91" s="15">
        <v>25</v>
      </c>
      <c r="E91" s="16">
        <f>F91-F88</f>
        <v>4</v>
      </c>
      <c r="F91" s="17">
        <v>13</v>
      </c>
    </row>
    <row r="92" spans="1:6" ht="12.75">
      <c r="A92" s="9"/>
      <c r="B92" s="14"/>
      <c r="C92" s="14" t="str">
        <f>VLOOKUP(D92,$B$7:$C$33,2,1)</f>
        <v>Lisa</v>
      </c>
      <c r="D92" s="15">
        <v>29</v>
      </c>
      <c r="E92" s="16">
        <f>F91-F88</f>
        <v>4</v>
      </c>
      <c r="F92" s="17"/>
    </row>
    <row r="93" spans="1:6" ht="12.75">
      <c r="A93" s="9"/>
      <c r="B93" s="14"/>
      <c r="C93" s="14" t="e">
        <f>VLOOKUP(D93,$B$7:$C$33,2,1)</f>
        <v>#N/A</v>
      </c>
      <c r="D93" s="15"/>
      <c r="E93" s="16">
        <f>F91-F88</f>
        <v>4</v>
      </c>
      <c r="F93" s="17"/>
    </row>
    <row r="94" spans="1:6" ht="12.75">
      <c r="A94" s="9">
        <v>4</v>
      </c>
      <c r="B94" s="10" t="s">
        <v>100</v>
      </c>
      <c r="C94" s="10" t="str">
        <f>VLOOKUP(D94,$B$7:$C$33,2,1)</f>
        <v>Peter Karch</v>
      </c>
      <c r="D94" s="11">
        <v>15</v>
      </c>
      <c r="E94" s="12">
        <f>F94-F97</f>
        <v>-8</v>
      </c>
      <c r="F94" s="13">
        <v>5</v>
      </c>
    </row>
    <row r="95" spans="1:6" ht="12.75">
      <c r="A95" s="9"/>
      <c r="B95" s="10"/>
      <c r="C95" s="10" t="str">
        <f>VLOOKUP(D95,$B$7:$C$33,2,1)</f>
        <v>Anne</v>
      </c>
      <c r="D95" s="11">
        <v>27</v>
      </c>
      <c r="E95" s="12">
        <f>F94-F97</f>
        <v>-8</v>
      </c>
      <c r="F95" s="13"/>
    </row>
    <row r="96" spans="1:6" ht="12.75">
      <c r="A96" s="9"/>
      <c r="B96" s="10"/>
      <c r="C96" s="10" t="e">
        <f>VLOOKUP(D96,$B$7:$C$33,2,1)</f>
        <v>#N/A</v>
      </c>
      <c r="D96" s="11"/>
      <c r="E96" s="12">
        <f>F94-F97</f>
        <v>-8</v>
      </c>
      <c r="F96" s="13"/>
    </row>
    <row r="97" spans="1:6" ht="12.75">
      <c r="A97" s="9"/>
      <c r="B97" s="14" t="s">
        <v>101</v>
      </c>
      <c r="C97" s="14" t="str">
        <f>VLOOKUP(D97,$B$7:$C$33,2,1)</f>
        <v>Michele</v>
      </c>
      <c r="D97" s="15">
        <v>14</v>
      </c>
      <c r="E97" s="16">
        <f>F97-F94</f>
        <v>8</v>
      </c>
      <c r="F97" s="17">
        <v>13</v>
      </c>
    </row>
    <row r="98" spans="1:6" ht="12.75">
      <c r="A98" s="9"/>
      <c r="B98" s="14"/>
      <c r="C98" s="14" t="str">
        <f>VLOOKUP(D98,$B$7:$C$33,2,1)</f>
        <v>Christina</v>
      </c>
      <c r="D98" s="15">
        <v>7</v>
      </c>
      <c r="E98" s="16">
        <f>F97-F94</f>
        <v>8</v>
      </c>
      <c r="F98" s="17"/>
    </row>
    <row r="99" spans="1:6" ht="12.75">
      <c r="A99" s="9"/>
      <c r="B99" s="14"/>
      <c r="C99" s="14" t="e">
        <f>VLOOKUP(D99,$B$7:$C$33,2,1)</f>
        <v>#N/A</v>
      </c>
      <c r="D99" s="15"/>
      <c r="E99" s="16">
        <f>F97-F94</f>
        <v>8</v>
      </c>
      <c r="F99" s="17"/>
    </row>
    <row r="100" spans="1:6" ht="12.75">
      <c r="A100" s="9">
        <v>5</v>
      </c>
      <c r="B100" s="10" t="s">
        <v>100</v>
      </c>
      <c r="C100" s="10" t="str">
        <f>VLOOKUP(D100,$B$7:$C$33,2,1)</f>
        <v>Heiko</v>
      </c>
      <c r="D100" s="11">
        <v>5</v>
      </c>
      <c r="E100" s="12">
        <f>F100-F103</f>
        <v>12</v>
      </c>
      <c r="F100" s="13">
        <v>13</v>
      </c>
    </row>
    <row r="101" spans="1:6" ht="12.75">
      <c r="A101" s="9"/>
      <c r="B101" s="10"/>
      <c r="C101" s="10" t="str">
        <f>VLOOKUP(D101,$B$7:$C$33,2,1)</f>
        <v>Thomas</v>
      </c>
      <c r="D101" s="11">
        <v>9</v>
      </c>
      <c r="E101" s="12">
        <f>F100-F103</f>
        <v>12</v>
      </c>
      <c r="F101" s="13"/>
    </row>
    <row r="102" spans="1:6" ht="12.75">
      <c r="A102" s="9"/>
      <c r="B102" s="10"/>
      <c r="C102" s="10" t="e">
        <f>VLOOKUP(D102,$B$7:$C$33,2,1)</f>
        <v>#N/A</v>
      </c>
      <c r="D102" s="11"/>
      <c r="E102" s="12">
        <f>F100-F103</f>
        <v>12</v>
      </c>
      <c r="F102" s="13"/>
    </row>
    <row r="103" spans="1:6" ht="12.75">
      <c r="A103" s="9"/>
      <c r="B103" s="14" t="s">
        <v>101</v>
      </c>
      <c r="C103" s="14" t="str">
        <f>VLOOKUP(D103,$B$7:$C$33,2,1)</f>
        <v>Robert</v>
      </c>
      <c r="D103" s="18">
        <v>23</v>
      </c>
      <c r="E103" s="16">
        <f>F103-F100</f>
        <v>-12</v>
      </c>
      <c r="F103" s="17">
        <v>1</v>
      </c>
    </row>
    <row r="104" spans="1:6" ht="12.75">
      <c r="A104" s="9"/>
      <c r="B104" s="14"/>
      <c r="C104" s="14" t="str">
        <f>VLOOKUP(D104,$B$7:$C$33,2,1)</f>
        <v>Oswin</v>
      </c>
      <c r="D104" s="18">
        <v>16</v>
      </c>
      <c r="E104" s="16">
        <f>F103-F100</f>
        <v>-12</v>
      </c>
      <c r="F104" s="17"/>
    </row>
    <row r="105" spans="1:6" ht="12.75">
      <c r="A105" s="9"/>
      <c r="B105" s="14"/>
      <c r="C105" s="14" t="e">
        <f>VLOOKUP(D105,$B$7:$C$33,2,1)</f>
        <v>#N/A</v>
      </c>
      <c r="D105" s="18"/>
      <c r="E105" s="16">
        <f>F103-F100</f>
        <v>-12</v>
      </c>
      <c r="F105" s="17"/>
    </row>
    <row r="106" spans="1:6" ht="12.75">
      <c r="A106" s="9">
        <v>6</v>
      </c>
      <c r="B106" s="10" t="s">
        <v>100</v>
      </c>
      <c r="C106" s="10" t="str">
        <f>VLOOKUP(D106,$B$7:$C$33,2,1)</f>
        <v>Dieter Staniewski</v>
      </c>
      <c r="D106" s="11">
        <v>12</v>
      </c>
      <c r="E106" s="12">
        <f>F106-F109</f>
        <v>-2</v>
      </c>
      <c r="F106" s="13">
        <v>11</v>
      </c>
    </row>
    <row r="107" spans="1:6" ht="12.75">
      <c r="A107" s="9"/>
      <c r="B107" s="10"/>
      <c r="C107" s="10" t="str">
        <f>VLOOKUP(D107,$B$7:$C$33,2,1)</f>
        <v>Natascha</v>
      </c>
      <c r="D107" s="11">
        <v>17</v>
      </c>
      <c r="E107" s="12">
        <f>F106-F109</f>
        <v>-2</v>
      </c>
      <c r="F107" s="13"/>
    </row>
    <row r="108" spans="1:6" ht="12.75">
      <c r="A108" s="9"/>
      <c r="B108" s="10"/>
      <c r="C108" s="10" t="str">
        <f>VLOOKUP(D108,$B$7:$C$33,2,1)</f>
        <v>Barbara</v>
      </c>
      <c r="D108" s="11">
        <v>21</v>
      </c>
      <c r="E108" s="12">
        <f>F106-F109</f>
        <v>-2</v>
      </c>
      <c r="F108" s="13"/>
    </row>
    <row r="109" spans="1:6" ht="12.75">
      <c r="A109" s="9"/>
      <c r="B109" s="14" t="s">
        <v>101</v>
      </c>
      <c r="C109" s="14" t="str">
        <f>VLOOKUP(D109,$B$7:$C$33,2,1)</f>
        <v>Elfi</v>
      </c>
      <c r="D109" s="15">
        <v>20</v>
      </c>
      <c r="E109" s="16">
        <f>F109-F106</f>
        <v>2</v>
      </c>
      <c r="F109" s="17">
        <v>13</v>
      </c>
    </row>
    <row r="110" spans="1:6" ht="12.75">
      <c r="A110" s="9"/>
      <c r="B110" s="14"/>
      <c r="C110" s="14" t="str">
        <f>VLOOKUP(D110,$B$7:$C$33,2,1)</f>
        <v>Ulrich</v>
      </c>
      <c r="D110" s="15">
        <v>10</v>
      </c>
      <c r="E110" s="16">
        <f>F109-F106</f>
        <v>2</v>
      </c>
      <c r="F110" s="17"/>
    </row>
    <row r="111" spans="1:6" ht="12.75">
      <c r="A111" s="9"/>
      <c r="B111" s="14"/>
      <c r="C111" s="14" t="str">
        <f>VLOOKUP(D111,$B$7:$C$33,2,1)</f>
        <v>Christiane</v>
      </c>
      <c r="D111" s="15">
        <v>6</v>
      </c>
      <c r="E111" s="16">
        <f>F109-F106</f>
        <v>2</v>
      </c>
      <c r="F111" s="17"/>
    </row>
    <row r="114" spans="2:6" ht="12.75">
      <c r="B114" s="8" t="s">
        <v>95</v>
      </c>
      <c r="C114" s="8"/>
      <c r="D114" s="8"/>
      <c r="E114" s="8"/>
      <c r="F114" s="8"/>
    </row>
    <row r="115" spans="1:6" ht="12.75">
      <c r="A115" s="9">
        <v>1</v>
      </c>
      <c r="B115" s="10" t="s">
        <v>100</v>
      </c>
      <c r="C115" s="10" t="str">
        <f>VLOOKUP(D115,$B$7:$C$33,2,1)</f>
        <v>Christiane</v>
      </c>
      <c r="D115" s="11">
        <v>6</v>
      </c>
      <c r="E115" s="12">
        <f>F115-F118</f>
        <v>5</v>
      </c>
      <c r="F115" s="13">
        <v>13</v>
      </c>
    </row>
    <row r="116" spans="1:6" ht="12.75">
      <c r="A116" s="9"/>
      <c r="B116" s="10"/>
      <c r="C116" s="10" t="str">
        <f>VLOOKUP(D116,$B$7:$C$33,2,1)</f>
        <v>Robert</v>
      </c>
      <c r="D116" s="11">
        <v>23</v>
      </c>
      <c r="E116" s="12">
        <f>F115-F118</f>
        <v>5</v>
      </c>
      <c r="F116" s="13"/>
    </row>
    <row r="117" spans="1:6" ht="12.75">
      <c r="A117" s="9"/>
      <c r="B117" s="10"/>
      <c r="C117" s="10" t="e">
        <f>VLOOKUP(D117,$B$7:$C$33,2,1)</f>
        <v>#N/A</v>
      </c>
      <c r="D117" s="11"/>
      <c r="E117" s="12">
        <f>F115-F118</f>
        <v>5</v>
      </c>
      <c r="F117" s="13"/>
    </row>
    <row r="118" spans="1:6" ht="12.75">
      <c r="A118" s="9"/>
      <c r="B118" s="14" t="s">
        <v>101</v>
      </c>
      <c r="C118" s="14" t="str">
        <f>VLOOKUP(D118,$B$7:$C$33,2,1)</f>
        <v>Helga</v>
      </c>
      <c r="D118" s="15">
        <v>18</v>
      </c>
      <c r="E118" s="16">
        <f>F118-F115</f>
        <v>-5</v>
      </c>
      <c r="F118" s="17">
        <v>8</v>
      </c>
    </row>
    <row r="119" spans="1:6" ht="12.75">
      <c r="A119" s="9"/>
      <c r="B119" s="14"/>
      <c r="C119" s="14" t="str">
        <f>VLOOKUP(D119,$B$7:$C$33,2,1)</f>
        <v>Daniel</v>
      </c>
      <c r="D119" s="15">
        <v>3</v>
      </c>
      <c r="E119" s="16">
        <f>F118-F115</f>
        <v>-5</v>
      </c>
      <c r="F119" s="17"/>
    </row>
    <row r="120" spans="1:6" ht="12.75">
      <c r="A120" s="9"/>
      <c r="B120" s="14"/>
      <c r="C120" s="14" t="e">
        <f>VLOOKUP(D120,$B$7:$C$33,2,1)</f>
        <v>#N/A</v>
      </c>
      <c r="D120" s="15"/>
      <c r="E120" s="16">
        <f>F118-F115</f>
        <v>-5</v>
      </c>
      <c r="F120" s="17"/>
    </row>
    <row r="121" spans="1:6" ht="12.75">
      <c r="A121" s="9">
        <v>2</v>
      </c>
      <c r="B121" s="10" t="s">
        <v>100</v>
      </c>
      <c r="C121" s="10" t="str">
        <f>VLOOKUP(D121,$B$7:$C$33,2,1)</f>
        <v>Josef </v>
      </c>
      <c r="D121" s="11">
        <v>22</v>
      </c>
      <c r="E121" s="12">
        <f>F121-F124</f>
        <v>7</v>
      </c>
      <c r="F121" s="13">
        <v>13</v>
      </c>
    </row>
    <row r="122" spans="1:6" ht="12.75">
      <c r="A122" s="9"/>
      <c r="B122" s="10"/>
      <c r="C122" s="10" t="str">
        <f>VLOOKUP(D122,$B$7:$C$33,2,1)</f>
        <v>Michele</v>
      </c>
      <c r="D122" s="11">
        <v>14</v>
      </c>
      <c r="E122" s="12">
        <f>F121-F124</f>
        <v>7</v>
      </c>
      <c r="F122" s="13"/>
    </row>
    <row r="123" spans="1:6" ht="12.75">
      <c r="A123" s="9"/>
      <c r="B123" s="10"/>
      <c r="C123" s="10" t="e">
        <f>VLOOKUP(D123,$B$7:$C$33,2,1)</f>
        <v>#N/A</v>
      </c>
      <c r="D123" s="11"/>
      <c r="E123" s="12">
        <f>F121-F124</f>
        <v>7</v>
      </c>
      <c r="F123" s="13"/>
    </row>
    <row r="124" spans="1:6" ht="12.75">
      <c r="A124" s="9"/>
      <c r="B124" s="14" t="s">
        <v>101</v>
      </c>
      <c r="C124" s="14" t="str">
        <f>VLOOKUP(D124,$B$7:$C$33,2,1)</f>
        <v>Oswin</v>
      </c>
      <c r="D124" s="15">
        <v>16</v>
      </c>
      <c r="E124" s="16">
        <f>F124-F121</f>
        <v>-7</v>
      </c>
      <c r="F124" s="17">
        <v>6</v>
      </c>
    </row>
    <row r="125" spans="1:6" ht="12.75">
      <c r="A125" s="9"/>
      <c r="B125" s="14"/>
      <c r="C125" s="14" t="str">
        <f>VLOOKUP(D125,$B$7:$C$33,2,1)</f>
        <v>Leo</v>
      </c>
      <c r="D125" s="15">
        <v>8</v>
      </c>
      <c r="E125" s="16">
        <f>F124-F121</f>
        <v>-7</v>
      </c>
      <c r="F125" s="17"/>
    </row>
    <row r="126" spans="1:6" ht="12.75">
      <c r="A126" s="9"/>
      <c r="B126" s="14"/>
      <c r="C126" s="14" t="e">
        <f>VLOOKUP(D126,$B$7:$C$33,2,1)</f>
        <v>#N/A</v>
      </c>
      <c r="D126" s="15"/>
      <c r="E126" s="16">
        <f>F124-F121</f>
        <v>-7</v>
      </c>
      <c r="F126" s="17"/>
    </row>
    <row r="127" spans="1:6" ht="12.75">
      <c r="A127" s="9">
        <v>3</v>
      </c>
      <c r="B127" s="10" t="s">
        <v>100</v>
      </c>
      <c r="C127" s="10" t="str">
        <f>VLOOKUP(D127,$B$7:$C$33,2,1)</f>
        <v>Gerhard</v>
      </c>
      <c r="D127" s="11">
        <v>13</v>
      </c>
      <c r="E127" s="12">
        <f>F127-F130</f>
        <v>-6</v>
      </c>
      <c r="F127" s="13">
        <v>7</v>
      </c>
    </row>
    <row r="128" spans="1:6" ht="12.75">
      <c r="A128" s="9"/>
      <c r="B128" s="10"/>
      <c r="C128" s="10" t="str">
        <f>VLOOKUP(D128,$B$7:$C$33,2,1)</f>
        <v>Peter Karch</v>
      </c>
      <c r="D128" s="11">
        <v>15</v>
      </c>
      <c r="E128" s="12">
        <f>F127-F130</f>
        <v>-6</v>
      </c>
      <c r="F128" s="13"/>
    </row>
    <row r="129" spans="1:6" ht="12.75">
      <c r="A129" s="9"/>
      <c r="B129" s="10"/>
      <c r="C129" s="10" t="e">
        <f>VLOOKUP(D129,$B$7:$C$33,2,1)</f>
        <v>#N/A</v>
      </c>
      <c r="D129" s="11"/>
      <c r="E129" s="12">
        <f>F127-F130</f>
        <v>-6</v>
      </c>
      <c r="F129" s="13"/>
    </row>
    <row r="130" spans="1:6" ht="12.75">
      <c r="A130" s="9"/>
      <c r="B130" s="14" t="s">
        <v>101</v>
      </c>
      <c r="C130" s="14" t="str">
        <f>VLOOKUP(D130,$B$7:$C$33,2,1)</f>
        <v>Patricia</v>
      </c>
      <c r="D130" s="15">
        <v>19</v>
      </c>
      <c r="E130" s="16">
        <f>F130-F127</f>
        <v>6</v>
      </c>
      <c r="F130" s="17">
        <v>13</v>
      </c>
    </row>
    <row r="131" spans="1:6" ht="12.75">
      <c r="A131" s="9"/>
      <c r="B131" s="14"/>
      <c r="C131" s="14" t="str">
        <f>VLOOKUP(D131,$B$7:$C$33,2,1)</f>
        <v>Lisa</v>
      </c>
      <c r="D131" s="15">
        <v>29</v>
      </c>
      <c r="E131" s="16">
        <f>F130-F127</f>
        <v>6</v>
      </c>
      <c r="F131" s="17"/>
    </row>
    <row r="132" spans="1:6" ht="12.75">
      <c r="A132" s="9"/>
      <c r="B132" s="14"/>
      <c r="C132" s="14" t="e">
        <f>VLOOKUP(D132,$B$7:$C$33,2,1)</f>
        <v>#N/A</v>
      </c>
      <c r="D132" s="15"/>
      <c r="E132" s="16">
        <f>F130-F127</f>
        <v>6</v>
      </c>
      <c r="F132" s="17"/>
    </row>
    <row r="133" spans="1:6" ht="12.75">
      <c r="A133" s="9">
        <v>4</v>
      </c>
      <c r="B133" s="10" t="s">
        <v>100</v>
      </c>
      <c r="C133" s="10" t="str">
        <f>VLOOKUP(D133,$B$7:$C$33,2,1)</f>
        <v>Ulrich</v>
      </c>
      <c r="D133" s="11">
        <v>10</v>
      </c>
      <c r="E133" s="12">
        <f>F133-F136</f>
        <v>12</v>
      </c>
      <c r="F133" s="13">
        <v>13</v>
      </c>
    </row>
    <row r="134" spans="1:6" ht="12.75">
      <c r="A134" s="9"/>
      <c r="B134" s="10"/>
      <c r="C134" s="10" t="str">
        <f>VLOOKUP(D134,$B$7:$C$33,2,1)</f>
        <v>Andreas</v>
      </c>
      <c r="D134" s="11">
        <v>4</v>
      </c>
      <c r="E134" s="12">
        <f>F133-F136</f>
        <v>12</v>
      </c>
      <c r="F134" s="13"/>
    </row>
    <row r="135" spans="1:6" ht="12.75">
      <c r="A135" s="9"/>
      <c r="B135" s="10"/>
      <c r="C135" s="10" t="e">
        <f>VLOOKUP(D135,$B$7:$C$33,2,1)</f>
        <v>#N/A</v>
      </c>
      <c r="D135" s="11"/>
      <c r="E135" s="12">
        <f>F133-F136</f>
        <v>12</v>
      </c>
      <c r="F135" s="13"/>
    </row>
    <row r="136" spans="1:6" ht="12.75">
      <c r="A136" s="9"/>
      <c r="B136" s="14" t="s">
        <v>101</v>
      </c>
      <c r="C136" s="14" t="str">
        <f>VLOOKUP(D136,$B$7:$C$33,2,1)</f>
        <v>Christina</v>
      </c>
      <c r="D136" s="15">
        <v>7</v>
      </c>
      <c r="E136" s="16">
        <f>F136-F133</f>
        <v>-12</v>
      </c>
      <c r="F136" s="17">
        <v>1</v>
      </c>
    </row>
    <row r="137" spans="1:6" ht="12.75">
      <c r="A137" s="9"/>
      <c r="B137" s="14"/>
      <c r="C137" s="14" t="str">
        <f>VLOOKUP(D137,$B$7:$C$33,2,1)</f>
        <v>Heiko</v>
      </c>
      <c r="D137" s="15">
        <v>5</v>
      </c>
      <c r="E137" s="16">
        <f>F136-F133</f>
        <v>-12</v>
      </c>
      <c r="F137" s="17"/>
    </row>
    <row r="138" spans="1:6" ht="12.75">
      <c r="A138" s="9"/>
      <c r="B138" s="14"/>
      <c r="C138" s="14" t="e">
        <f>VLOOKUP(D138,$B$7:$C$33,2,1)</f>
        <v>#N/A</v>
      </c>
      <c r="D138" s="15"/>
      <c r="E138" s="16">
        <f>F136-F133</f>
        <v>-12</v>
      </c>
      <c r="F138" s="17"/>
    </row>
    <row r="139" spans="1:6" ht="12.75">
      <c r="A139" s="9">
        <v>5</v>
      </c>
      <c r="B139" s="10" t="s">
        <v>100</v>
      </c>
      <c r="C139" s="10" t="str">
        <f>VLOOKUP(D139,$B$7:$C$33,2,1)</f>
        <v>Anne</v>
      </c>
      <c r="D139" s="11">
        <v>25</v>
      </c>
      <c r="E139" s="12">
        <f>F139-F142</f>
        <v>-11</v>
      </c>
      <c r="F139" s="13">
        <v>2</v>
      </c>
    </row>
    <row r="140" spans="1:6" ht="12.75">
      <c r="A140" s="9"/>
      <c r="B140" s="10"/>
      <c r="C140" s="10" t="str">
        <f>VLOOKUP(D140,$B$7:$C$33,2,1)</f>
        <v>Barbara</v>
      </c>
      <c r="D140" s="11">
        <v>21</v>
      </c>
      <c r="E140" s="12">
        <f>F139-F142</f>
        <v>-11</v>
      </c>
      <c r="F140" s="13"/>
    </row>
    <row r="141" spans="1:6" ht="12.75">
      <c r="A141" s="9"/>
      <c r="B141" s="10"/>
      <c r="C141" s="10" t="e">
        <f>VLOOKUP(D141,$B$7:$C$33,2,1)</f>
        <v>#N/A</v>
      </c>
      <c r="D141" s="11"/>
      <c r="E141" s="12">
        <f>F139-F142</f>
        <v>-11</v>
      </c>
      <c r="F141" s="13"/>
    </row>
    <row r="142" spans="1:6" ht="12.75">
      <c r="A142" s="9"/>
      <c r="B142" s="14" t="s">
        <v>101</v>
      </c>
      <c r="C142" s="14" t="str">
        <f>VLOOKUP(D142,$B$7:$C$33,2,1)</f>
        <v>Anne</v>
      </c>
      <c r="D142" s="18">
        <v>27</v>
      </c>
      <c r="E142" s="16">
        <f>F142-F139</f>
        <v>11</v>
      </c>
      <c r="F142" s="17">
        <v>13</v>
      </c>
    </row>
    <row r="143" spans="1:6" ht="12.75">
      <c r="A143" s="9"/>
      <c r="B143" s="14"/>
      <c r="C143" s="14" t="str">
        <f>VLOOKUP(D143,$B$7:$C$33,2,1)</f>
        <v>Sabine</v>
      </c>
      <c r="D143" s="18">
        <v>24</v>
      </c>
      <c r="E143" s="16">
        <f>F142-F139</f>
        <v>11</v>
      </c>
      <c r="F143" s="17"/>
    </row>
    <row r="144" spans="1:6" ht="12.75">
      <c r="A144" s="9"/>
      <c r="B144" s="14"/>
      <c r="C144" s="14" t="e">
        <f>VLOOKUP(D144,$B$7:$C$33,2,1)</f>
        <v>#N/A</v>
      </c>
      <c r="D144" s="18"/>
      <c r="E144" s="16">
        <f>F142-F139</f>
        <v>11</v>
      </c>
      <c r="F144" s="17"/>
    </row>
    <row r="145" spans="1:6" ht="12.75">
      <c r="A145" s="9">
        <v>6</v>
      </c>
      <c r="B145" s="10" t="s">
        <v>100</v>
      </c>
      <c r="C145" s="10" t="str">
        <f>VLOOKUP(D145,$B$7:$C$33,2,1)</f>
        <v>Natascha</v>
      </c>
      <c r="D145" s="11">
        <v>17</v>
      </c>
      <c r="E145" s="12">
        <f>F145-F148</f>
        <v>-2</v>
      </c>
      <c r="F145" s="13">
        <v>11</v>
      </c>
    </row>
    <row r="146" spans="1:6" ht="12.75">
      <c r="A146" s="9"/>
      <c r="B146" s="10"/>
      <c r="C146" s="10" t="str">
        <f>VLOOKUP(D146,$B$7:$C$33,2,1)</f>
        <v>Thomas</v>
      </c>
      <c r="D146" s="11">
        <v>9</v>
      </c>
      <c r="E146" s="12">
        <f>F145-F148</f>
        <v>-2</v>
      </c>
      <c r="F146" s="13"/>
    </row>
    <row r="147" spans="1:6" ht="12.75">
      <c r="A147" s="9"/>
      <c r="B147" s="10"/>
      <c r="C147" s="10" t="e">
        <f>VLOOKUP(D147,$B$7:$C$33,2,1)</f>
        <v>#N/A</v>
      </c>
      <c r="D147" s="11"/>
      <c r="E147" s="12">
        <f>F145-F148</f>
        <v>-2</v>
      </c>
      <c r="F147" s="13"/>
    </row>
    <row r="148" spans="1:6" ht="12.75">
      <c r="A148" s="9"/>
      <c r="B148" s="14" t="s">
        <v>101</v>
      </c>
      <c r="C148" s="14" t="str">
        <f>VLOOKUP(D148,$B$7:$C$33,2,1)</f>
        <v>Alf</v>
      </c>
      <c r="D148" s="15">
        <v>2</v>
      </c>
      <c r="E148" s="16">
        <f>F148-F145</f>
        <v>2</v>
      </c>
      <c r="F148" s="17">
        <v>13</v>
      </c>
    </row>
    <row r="149" spans="1:6" ht="12.75">
      <c r="A149" s="9"/>
      <c r="B149" s="14"/>
      <c r="C149" s="14" t="str">
        <f>VLOOKUP(D149,$B$7:$C$33,2,1)</f>
        <v>Dieter (Neulußheim)</v>
      </c>
      <c r="D149" s="15">
        <v>11</v>
      </c>
      <c r="E149" s="16">
        <f>F148-F145</f>
        <v>2</v>
      </c>
      <c r="F149" s="17"/>
    </row>
    <row r="150" spans="1:6" ht="12.75">
      <c r="A150" s="9"/>
      <c r="B150" s="14"/>
      <c r="C150" s="14" t="str">
        <f>VLOOKUP(D150,$B$7:$C$33,2,1)</f>
        <v>Dieter Staniewski</v>
      </c>
      <c r="D150" s="15">
        <v>12</v>
      </c>
      <c r="E150" s="16">
        <f>F148-F145</f>
        <v>2</v>
      </c>
      <c r="F150" s="17"/>
    </row>
  </sheetData>
  <sheetProtection selectLockedCells="1" selectUnlockedCells="1"/>
  <mergeCells count="93">
    <mergeCell ref="B36:F36"/>
    <mergeCell ref="A37:A42"/>
    <mergeCell ref="B37:B39"/>
    <mergeCell ref="F37:F39"/>
    <mergeCell ref="B40:B42"/>
    <mergeCell ref="F40:F42"/>
    <mergeCell ref="A43:A48"/>
    <mergeCell ref="B43:B45"/>
    <mergeCell ref="F43:F45"/>
    <mergeCell ref="B46:B48"/>
    <mergeCell ref="F46:F48"/>
    <mergeCell ref="A49:A54"/>
    <mergeCell ref="B49:B51"/>
    <mergeCell ref="F49:F51"/>
    <mergeCell ref="B52:B54"/>
    <mergeCell ref="F52:F54"/>
    <mergeCell ref="A55:A60"/>
    <mergeCell ref="B55:B57"/>
    <mergeCell ref="F55:F57"/>
    <mergeCell ref="B58:B60"/>
    <mergeCell ref="F58:F60"/>
    <mergeCell ref="A61:A66"/>
    <mergeCell ref="B61:B63"/>
    <mergeCell ref="F61:F63"/>
    <mergeCell ref="B64:B66"/>
    <mergeCell ref="F64:F66"/>
    <mergeCell ref="A67:A72"/>
    <mergeCell ref="B67:B69"/>
    <mergeCell ref="F67:F69"/>
    <mergeCell ref="B70:B72"/>
    <mergeCell ref="F70:F72"/>
    <mergeCell ref="B75:F75"/>
    <mergeCell ref="A76:A81"/>
    <mergeCell ref="B76:B78"/>
    <mergeCell ref="F76:F78"/>
    <mergeCell ref="B79:B81"/>
    <mergeCell ref="F79:F81"/>
    <mergeCell ref="A82:A87"/>
    <mergeCell ref="B82:B84"/>
    <mergeCell ref="F82:F84"/>
    <mergeCell ref="B85:B87"/>
    <mergeCell ref="F85:F87"/>
    <mergeCell ref="A88:A93"/>
    <mergeCell ref="B88:B90"/>
    <mergeCell ref="F88:F90"/>
    <mergeCell ref="B91:B93"/>
    <mergeCell ref="F91:F93"/>
    <mergeCell ref="A94:A99"/>
    <mergeCell ref="B94:B96"/>
    <mergeCell ref="F94:F96"/>
    <mergeCell ref="B97:B99"/>
    <mergeCell ref="F97:F99"/>
    <mergeCell ref="A100:A105"/>
    <mergeCell ref="B100:B102"/>
    <mergeCell ref="F100:F102"/>
    <mergeCell ref="B103:B105"/>
    <mergeCell ref="F103:F105"/>
    <mergeCell ref="A106:A111"/>
    <mergeCell ref="B106:B108"/>
    <mergeCell ref="F106:F108"/>
    <mergeCell ref="B109:B111"/>
    <mergeCell ref="F109:F111"/>
    <mergeCell ref="B114:F114"/>
    <mergeCell ref="A115:A120"/>
    <mergeCell ref="B115:B117"/>
    <mergeCell ref="F115:F117"/>
    <mergeCell ref="B118:B120"/>
    <mergeCell ref="F118:F120"/>
    <mergeCell ref="A121:A126"/>
    <mergeCell ref="B121:B123"/>
    <mergeCell ref="F121:F123"/>
    <mergeCell ref="B124:B126"/>
    <mergeCell ref="F124:F126"/>
    <mergeCell ref="A127:A132"/>
    <mergeCell ref="B127:B129"/>
    <mergeCell ref="F127:F129"/>
    <mergeCell ref="B130:B132"/>
    <mergeCell ref="F130:F132"/>
    <mergeCell ref="A133:A138"/>
    <mergeCell ref="B133:B135"/>
    <mergeCell ref="F133:F135"/>
    <mergeCell ref="B136:B138"/>
    <mergeCell ref="F136:F138"/>
    <mergeCell ref="A139:A144"/>
    <mergeCell ref="B139:B141"/>
    <mergeCell ref="F139:F141"/>
    <mergeCell ref="B142:B144"/>
    <mergeCell ref="F142:F144"/>
    <mergeCell ref="A145:A150"/>
    <mergeCell ref="B145:B147"/>
    <mergeCell ref="F145:F147"/>
    <mergeCell ref="B148:B150"/>
    <mergeCell ref="F148:F15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9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4</v>
      </c>
      <c r="B1" t="s">
        <v>5</v>
      </c>
    </row>
    <row r="2" spans="1:2" ht="12.75">
      <c r="A2">
        <v>1</v>
      </c>
      <c r="B2">
        <v>10</v>
      </c>
    </row>
    <row r="3" spans="1:2" ht="12.75">
      <c r="A3">
        <v>2</v>
      </c>
      <c r="B3">
        <v>7</v>
      </c>
    </row>
    <row r="4" spans="1:2" ht="12.75">
      <c r="A4">
        <v>3</v>
      </c>
      <c r="B4">
        <v>5</v>
      </c>
    </row>
    <row r="5" spans="1:2" ht="12.75">
      <c r="A5">
        <v>4</v>
      </c>
      <c r="B5">
        <v>4</v>
      </c>
    </row>
    <row r="6" spans="1:2" ht="12.75">
      <c r="A6">
        <v>5</v>
      </c>
      <c r="B6">
        <v>3</v>
      </c>
    </row>
    <row r="7" spans="1:2" ht="12.75">
      <c r="A7">
        <v>6</v>
      </c>
      <c r="B7">
        <v>2</v>
      </c>
    </row>
    <row r="8" spans="1:2" ht="12.75">
      <c r="A8">
        <v>7</v>
      </c>
      <c r="B8">
        <v>1</v>
      </c>
    </row>
    <row r="9" spans="1:2" ht="12.75">
      <c r="A9">
        <v>8</v>
      </c>
      <c r="B9">
        <v>1</v>
      </c>
    </row>
    <row r="10" spans="1:2" ht="12.75">
      <c r="A10">
        <v>9</v>
      </c>
      <c r="B10">
        <v>1</v>
      </c>
    </row>
    <row r="11" spans="1:2" ht="12.75">
      <c r="A11">
        <v>10</v>
      </c>
      <c r="B11">
        <v>1</v>
      </c>
    </row>
    <row r="12" spans="1:2" ht="12.75">
      <c r="A12">
        <v>11</v>
      </c>
      <c r="B12">
        <v>1</v>
      </c>
    </row>
    <row r="13" spans="1:2" ht="12.75">
      <c r="A13">
        <v>12</v>
      </c>
      <c r="B13">
        <v>1</v>
      </c>
    </row>
    <row r="14" spans="1:2" ht="12.75">
      <c r="A14">
        <v>13</v>
      </c>
      <c r="B14">
        <v>1</v>
      </c>
    </row>
    <row r="15" spans="1:2" ht="12.75">
      <c r="A15">
        <v>14</v>
      </c>
      <c r="B15">
        <v>1</v>
      </c>
    </row>
    <row r="16" spans="1:2" ht="12.75">
      <c r="A16">
        <v>15</v>
      </c>
      <c r="B16">
        <v>1</v>
      </c>
    </row>
    <row r="17" spans="1:2" ht="12.75">
      <c r="A17">
        <v>16</v>
      </c>
      <c r="B17">
        <v>1</v>
      </c>
    </row>
    <row r="18" spans="1:2" ht="12.75">
      <c r="A18">
        <v>17</v>
      </c>
      <c r="B18">
        <v>1</v>
      </c>
    </row>
    <row r="19" spans="1:2" ht="12.75">
      <c r="A19">
        <v>18</v>
      </c>
      <c r="B19">
        <v>1</v>
      </c>
    </row>
    <row r="20" spans="1:2" ht="12.75">
      <c r="A20">
        <v>19</v>
      </c>
      <c r="B20">
        <v>1</v>
      </c>
    </row>
    <row r="21" spans="1:2" ht="12.75">
      <c r="A21">
        <v>20</v>
      </c>
      <c r="B21">
        <v>1</v>
      </c>
    </row>
    <row r="22" spans="1:2" ht="12.75">
      <c r="A22">
        <v>21</v>
      </c>
      <c r="B22">
        <v>1</v>
      </c>
    </row>
    <row r="23" spans="1:2" ht="12.75">
      <c r="A23">
        <v>22</v>
      </c>
      <c r="B23">
        <v>1</v>
      </c>
    </row>
    <row r="24" spans="1:2" ht="12.75">
      <c r="A24">
        <v>23</v>
      </c>
      <c r="B24">
        <v>1</v>
      </c>
    </row>
    <row r="25" spans="1:2" ht="12.75">
      <c r="A25">
        <v>24</v>
      </c>
      <c r="B25">
        <v>1</v>
      </c>
    </row>
    <row r="26" spans="1:2" ht="12.75">
      <c r="A26">
        <v>25</v>
      </c>
      <c r="B26">
        <v>1</v>
      </c>
    </row>
    <row r="27" spans="1:2" ht="12.75">
      <c r="A27">
        <v>26</v>
      </c>
      <c r="B27">
        <v>1</v>
      </c>
    </row>
    <row r="28" spans="1:2" ht="12.75">
      <c r="A28">
        <v>27</v>
      </c>
      <c r="B28">
        <v>1</v>
      </c>
    </row>
    <row r="29" spans="1:2" ht="12.75">
      <c r="A29">
        <v>28</v>
      </c>
      <c r="B29">
        <v>1</v>
      </c>
    </row>
    <row r="30" spans="1:2" ht="12.75">
      <c r="A30">
        <v>29</v>
      </c>
      <c r="B30">
        <v>1</v>
      </c>
    </row>
    <row r="31" spans="1:2" ht="12.75">
      <c r="A31">
        <v>30</v>
      </c>
      <c r="B31">
        <v>1</v>
      </c>
    </row>
    <row r="32" spans="1:2" ht="12.75">
      <c r="A32">
        <v>31</v>
      </c>
      <c r="B32">
        <v>1</v>
      </c>
    </row>
    <row r="33" spans="1:2" ht="12.75">
      <c r="A33">
        <v>32</v>
      </c>
      <c r="B33">
        <v>1</v>
      </c>
    </row>
    <row r="34" spans="1:2" ht="12.75">
      <c r="A34">
        <v>33</v>
      </c>
      <c r="B34">
        <v>1</v>
      </c>
    </row>
    <row r="35" spans="1:2" ht="12.75">
      <c r="A35">
        <v>34</v>
      </c>
      <c r="B35">
        <v>1</v>
      </c>
    </row>
    <row r="36" spans="1:2" ht="12.75">
      <c r="A36">
        <v>35</v>
      </c>
      <c r="B36">
        <v>1</v>
      </c>
    </row>
    <row r="37" spans="1:2" ht="12.75">
      <c r="A37">
        <v>36</v>
      </c>
      <c r="B37">
        <v>1</v>
      </c>
    </row>
    <row r="38" spans="1:2" ht="12.75">
      <c r="A38">
        <v>37</v>
      </c>
      <c r="B38">
        <v>1</v>
      </c>
    </row>
    <row r="39" spans="1:2" ht="12.75">
      <c r="A39">
        <v>38</v>
      </c>
      <c r="B39">
        <v>1</v>
      </c>
    </row>
    <row r="40" spans="1:2" ht="12.75">
      <c r="A40">
        <v>39</v>
      </c>
      <c r="B40">
        <v>1</v>
      </c>
    </row>
    <row r="41" spans="1:2" ht="12.75">
      <c r="A41">
        <v>40</v>
      </c>
      <c r="B41">
        <v>1</v>
      </c>
    </row>
    <row r="42" spans="1:2" ht="12.75">
      <c r="A42">
        <v>41</v>
      </c>
      <c r="B42">
        <v>1</v>
      </c>
    </row>
    <row r="43" spans="1:2" ht="12.75">
      <c r="A43">
        <v>42</v>
      </c>
      <c r="B43">
        <v>1</v>
      </c>
    </row>
    <row r="44" spans="1:2" ht="12.75">
      <c r="A44">
        <v>43</v>
      </c>
      <c r="B44">
        <v>1</v>
      </c>
    </row>
    <row r="45" spans="1:2" ht="12.75">
      <c r="A45">
        <v>44</v>
      </c>
      <c r="B45">
        <v>1</v>
      </c>
    </row>
    <row r="46" spans="1:2" ht="12.75">
      <c r="A46">
        <v>45</v>
      </c>
      <c r="B46">
        <v>1</v>
      </c>
    </row>
    <row r="47" spans="1:2" ht="12.75">
      <c r="A47">
        <v>46</v>
      </c>
      <c r="B47">
        <v>1</v>
      </c>
    </row>
    <row r="48" spans="1:2" ht="12.75">
      <c r="A48">
        <v>47</v>
      </c>
      <c r="B48">
        <v>1</v>
      </c>
    </row>
    <row r="49" spans="1:2" ht="12.75">
      <c r="A49">
        <v>48</v>
      </c>
      <c r="B49">
        <v>1</v>
      </c>
    </row>
    <row r="50" spans="1:2" ht="12.75">
      <c r="A50">
        <v>49</v>
      </c>
      <c r="B50">
        <v>1</v>
      </c>
    </row>
    <row r="51" spans="1:2" ht="12.75">
      <c r="A51">
        <v>50</v>
      </c>
      <c r="B51">
        <v>1</v>
      </c>
    </row>
    <row r="52" spans="1:2" ht="12.75">
      <c r="A52">
        <v>51</v>
      </c>
      <c r="B52">
        <v>1</v>
      </c>
    </row>
    <row r="53" spans="1:2" ht="12.75">
      <c r="A53">
        <v>52</v>
      </c>
      <c r="B53">
        <v>1</v>
      </c>
    </row>
    <row r="54" spans="1:2" ht="12.75">
      <c r="A54">
        <v>53</v>
      </c>
      <c r="B54">
        <v>1</v>
      </c>
    </row>
    <row r="55" spans="1:2" ht="12.75">
      <c r="A55">
        <v>54</v>
      </c>
      <c r="B55">
        <v>1</v>
      </c>
    </row>
    <row r="56" spans="1:2" ht="12.75">
      <c r="A56">
        <v>55</v>
      </c>
      <c r="B56">
        <v>1</v>
      </c>
    </row>
    <row r="57" spans="1:2" ht="12.75">
      <c r="A57">
        <v>56</v>
      </c>
      <c r="B57">
        <v>1</v>
      </c>
    </row>
    <row r="58" spans="1:2" ht="12.75">
      <c r="A58">
        <v>57</v>
      </c>
      <c r="B58">
        <v>1</v>
      </c>
    </row>
    <row r="59" spans="1:2" ht="12.75">
      <c r="A59">
        <v>58</v>
      </c>
      <c r="B59">
        <v>1</v>
      </c>
    </row>
    <row r="60" spans="1:2" ht="12.75">
      <c r="A60">
        <v>59</v>
      </c>
      <c r="B60">
        <v>1</v>
      </c>
    </row>
    <row r="61" spans="1:2" ht="12.75">
      <c r="A61">
        <v>60</v>
      </c>
      <c r="B61">
        <v>1</v>
      </c>
    </row>
    <row r="62" spans="1:2" ht="12.75">
      <c r="A62">
        <v>61</v>
      </c>
      <c r="B62">
        <v>1</v>
      </c>
    </row>
    <row r="63" spans="1:2" ht="12.75">
      <c r="A63">
        <v>62</v>
      </c>
      <c r="B63">
        <v>1</v>
      </c>
    </row>
    <row r="64" spans="1:2" ht="12.75">
      <c r="A64">
        <v>63</v>
      </c>
      <c r="B64">
        <v>1</v>
      </c>
    </row>
    <row r="65" spans="1:2" ht="12.75">
      <c r="A65">
        <v>64</v>
      </c>
      <c r="B65">
        <v>1</v>
      </c>
    </row>
    <row r="66" spans="1:2" ht="12.75">
      <c r="A66">
        <v>65</v>
      </c>
      <c r="B66">
        <v>1</v>
      </c>
    </row>
    <row r="67" spans="1:2" ht="12.75">
      <c r="A67">
        <v>66</v>
      </c>
      <c r="B67">
        <v>1</v>
      </c>
    </row>
    <row r="68" spans="1:2" ht="12.75">
      <c r="A68">
        <v>67</v>
      </c>
      <c r="B68">
        <v>1</v>
      </c>
    </row>
    <row r="69" spans="1:2" ht="12.75">
      <c r="A69">
        <v>68</v>
      </c>
      <c r="B69">
        <v>1</v>
      </c>
    </row>
    <row r="70" spans="1:2" ht="12.75">
      <c r="A70">
        <v>69</v>
      </c>
      <c r="B70">
        <v>1</v>
      </c>
    </row>
    <row r="71" spans="1:2" ht="12.75">
      <c r="A71">
        <v>70</v>
      </c>
      <c r="B71">
        <v>1</v>
      </c>
    </row>
    <row r="72" spans="1:2" ht="12.75">
      <c r="A72">
        <v>71</v>
      </c>
      <c r="B72">
        <v>1</v>
      </c>
    </row>
    <row r="73" spans="1:2" ht="12.75">
      <c r="A73">
        <v>72</v>
      </c>
      <c r="B73">
        <v>1</v>
      </c>
    </row>
    <row r="74" spans="1:2" ht="12.75">
      <c r="A74">
        <v>73</v>
      </c>
      <c r="B74">
        <v>1</v>
      </c>
    </row>
    <row r="75" spans="1:2" ht="12.75">
      <c r="A75">
        <v>74</v>
      </c>
      <c r="B75">
        <v>1</v>
      </c>
    </row>
    <row r="76" spans="1:2" ht="12.75">
      <c r="A76">
        <v>75</v>
      </c>
      <c r="B76">
        <v>1</v>
      </c>
    </row>
    <row r="77" spans="1:2" ht="12.75">
      <c r="A77">
        <v>76</v>
      </c>
      <c r="B77">
        <v>1</v>
      </c>
    </row>
    <row r="78" spans="1:2" ht="12.75">
      <c r="A78">
        <v>77</v>
      </c>
      <c r="B78">
        <v>1</v>
      </c>
    </row>
    <row r="79" spans="1:2" ht="12.75">
      <c r="A79">
        <v>78</v>
      </c>
      <c r="B79">
        <v>1</v>
      </c>
    </row>
    <row r="80" spans="1:2" ht="12.75">
      <c r="A80">
        <v>79</v>
      </c>
      <c r="B80">
        <v>1</v>
      </c>
    </row>
    <row r="81" spans="1:2" ht="12.75">
      <c r="A81">
        <v>80</v>
      </c>
      <c r="B81">
        <v>1</v>
      </c>
    </row>
    <row r="82" spans="1:2" ht="12.75">
      <c r="A82">
        <v>81</v>
      </c>
      <c r="B82">
        <v>1</v>
      </c>
    </row>
    <row r="83" spans="1:2" ht="12.75">
      <c r="A83">
        <v>82</v>
      </c>
      <c r="B83">
        <v>1</v>
      </c>
    </row>
    <row r="84" spans="1:2" ht="12.75">
      <c r="A84">
        <v>83</v>
      </c>
      <c r="B84">
        <v>1</v>
      </c>
    </row>
    <row r="85" spans="1:2" ht="12.75">
      <c r="A85">
        <v>84</v>
      </c>
      <c r="B85">
        <v>1</v>
      </c>
    </row>
    <row r="86" spans="1:2" ht="12.75">
      <c r="A86">
        <v>85</v>
      </c>
      <c r="B86">
        <v>1</v>
      </c>
    </row>
    <row r="87" spans="1:2" ht="12.75">
      <c r="A87">
        <v>86</v>
      </c>
      <c r="B87">
        <v>1</v>
      </c>
    </row>
    <row r="88" spans="1:2" ht="12.75">
      <c r="A88">
        <v>87</v>
      </c>
      <c r="B88">
        <v>1</v>
      </c>
    </row>
    <row r="89" spans="1:2" ht="12.75">
      <c r="A89">
        <v>88</v>
      </c>
      <c r="B89">
        <v>1</v>
      </c>
    </row>
    <row r="90" spans="1:2" ht="12.75">
      <c r="A90">
        <v>89</v>
      </c>
      <c r="B90">
        <v>1</v>
      </c>
    </row>
    <row r="91" spans="1:2" ht="12.75">
      <c r="A91">
        <v>90</v>
      </c>
      <c r="B91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6"/>
  <sheetViews>
    <sheetView zoomScale="80" zoomScaleNormal="80" workbookViewId="0" topLeftCell="A1">
      <selection activeCell="C7" sqref="C7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113</v>
      </c>
      <c r="B1" s="6">
        <v>39297</v>
      </c>
    </row>
    <row r="2" ht="12.75">
      <c r="A2" t="s">
        <v>91</v>
      </c>
    </row>
    <row r="3" ht="12.75">
      <c r="A3" s="7">
        <f>B1</f>
        <v>39297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9</v>
      </c>
      <c r="B7">
        <v>1</v>
      </c>
      <c r="C7" t="str">
        <f>VLOOKUP(A7,Teilnehmer!$A$4:$B$99,2,1)</f>
        <v>Christina</v>
      </c>
      <c r="D7" s="3" t="e">
        <f>VLOOKUP(B7,D$43:E$90,2,0)</f>
        <v>#N/A</v>
      </c>
      <c r="E7" s="3" t="e">
        <f>VLOOKUP($B7,$D$94:$E$141,2,0)</f>
        <v>#N/A</v>
      </c>
      <c r="F7" s="3" t="e">
        <f>VLOOKUP($B7,$D$145:$E$186,2,0)</f>
        <v>#N/A</v>
      </c>
      <c r="H7" s="3">
        <f>COUNTIF(D7:G7,"&gt;0")</f>
        <v>0</v>
      </c>
      <c r="I7" s="3" t="e">
        <f>SUM(D7:G7)</f>
        <v>#N/A</v>
      </c>
      <c r="J7" s="3" t="e">
        <f>H7+I7*0.01</f>
        <v>#N/A</v>
      </c>
      <c r="K7" s="3" t="e">
        <f>RANK(J7,$J$7:$J$58,0)</f>
        <v>#N/A</v>
      </c>
      <c r="L7" s="3" t="e">
        <f>VLOOKUP(K7,Punkteverteilung!$A$2:$B$91,2,0)</f>
        <v>#N/A</v>
      </c>
    </row>
    <row r="8" spans="1:12" ht="12.75">
      <c r="A8">
        <v>33</v>
      </c>
      <c r="B8">
        <v>2</v>
      </c>
      <c r="C8" t="str">
        <f>VLOOKUP(A8,Teilnehmer!$A$4:$B$99,2,1)</f>
        <v>Leo</v>
      </c>
      <c r="D8" s="3" t="e">
        <f>VLOOKUP(B8,D$43:E$90,2,0)</f>
        <v>#N/A</v>
      </c>
      <c r="E8" s="3" t="e">
        <f>VLOOKUP($B8,$D$94:$E$141,2,0)</f>
        <v>#N/A</v>
      </c>
      <c r="F8" s="3" t="e">
        <f>VLOOKUP($B8,$D$145:$E$186,2,0)</f>
        <v>#N/A</v>
      </c>
      <c r="H8" s="3">
        <f>COUNTIF(D8:G8,"&gt;0")</f>
        <v>0</v>
      </c>
      <c r="I8" s="3" t="e">
        <f>SUM(D8:G8)</f>
        <v>#N/A</v>
      </c>
      <c r="J8" s="3" t="e">
        <f>H8+I8*0.01</f>
        <v>#N/A</v>
      </c>
      <c r="K8" s="3" t="e">
        <f>RANK(J8,$J$7:$J$58,0)</f>
        <v>#N/A</v>
      </c>
      <c r="L8" s="3" t="e">
        <f>VLOOKUP(K8,Punkteverteilung!$A$2:$B$91,2,0)</f>
        <v>#N/A</v>
      </c>
    </row>
    <row r="9" spans="1:12" ht="12.75">
      <c r="A9">
        <v>11</v>
      </c>
      <c r="B9">
        <v>3</v>
      </c>
      <c r="C9" t="str">
        <f>VLOOKUP(A9,Teilnehmer!$A$4:$B$99,2,1)</f>
        <v>Daniel</v>
      </c>
      <c r="D9" s="3" t="e">
        <f>VLOOKUP(B9,D$43:E$90,2,0)</f>
        <v>#N/A</v>
      </c>
      <c r="E9" s="3" t="e">
        <f>VLOOKUP($B9,$D$94:$E$141,2,0)</f>
        <v>#N/A</v>
      </c>
      <c r="F9" s="3" t="e">
        <f>VLOOKUP($B9,$D$145:$E$186,2,0)</f>
        <v>#N/A</v>
      </c>
      <c r="H9" s="3">
        <f>COUNTIF(D9:G9,"&gt;0")</f>
        <v>0</v>
      </c>
      <c r="I9" s="3" t="e">
        <f>SUM(D9:G9)</f>
        <v>#N/A</v>
      </c>
      <c r="J9" s="3" t="e">
        <f>H9+I9*0.01</f>
        <v>#N/A</v>
      </c>
      <c r="K9" s="3" t="e">
        <f>RANK(J9,$J$7:$J$58,0)</f>
        <v>#N/A</v>
      </c>
      <c r="L9" s="3" t="e">
        <f>VLOOKUP(K9,Punkteverteilung!$A$2:$B$91,2,0)</f>
        <v>#N/A</v>
      </c>
    </row>
    <row r="10" spans="1:12" ht="12.75">
      <c r="A10">
        <v>35</v>
      </c>
      <c r="B10">
        <v>4</v>
      </c>
      <c r="C10" t="str">
        <f>VLOOKUP(A10,Teilnehmer!$A$4:$B$99,2,1)</f>
        <v>Lisa</v>
      </c>
      <c r="D10" s="3" t="e">
        <f>VLOOKUP(B10,D$43:E$90,2,0)</f>
        <v>#N/A</v>
      </c>
      <c r="E10" s="3" t="e">
        <f>VLOOKUP($B10,$D$94:$E$141,2,0)</f>
        <v>#N/A</v>
      </c>
      <c r="F10" s="3" t="e">
        <f>VLOOKUP($B10,$D$145:$E$186,2,0)</f>
        <v>#N/A</v>
      </c>
      <c r="H10" s="3">
        <f>COUNTIF(D10:G10,"&gt;0")</f>
        <v>0</v>
      </c>
      <c r="I10" s="3" t="e">
        <f>SUM(D10:G10)</f>
        <v>#N/A</v>
      </c>
      <c r="J10" s="3" t="e">
        <f>H10+I10*0.01</f>
        <v>#N/A</v>
      </c>
      <c r="K10" s="3" t="e">
        <f>RANK(J10,$J$7:$J$58,0)</f>
        <v>#N/A</v>
      </c>
      <c r="L10" s="3" t="e">
        <f>VLOOKUP(K10,Punkteverteilung!$A$2:$B$91,2,0)</f>
        <v>#N/A</v>
      </c>
    </row>
    <row r="11" spans="1:12" ht="12.75">
      <c r="A11">
        <v>1</v>
      </c>
      <c r="B11">
        <v>5</v>
      </c>
      <c r="C11" t="str">
        <f>VLOOKUP(A11,Teilnehmer!$A$4:$B$99,2,1)</f>
        <v>Achim</v>
      </c>
      <c r="D11" s="3" t="e">
        <f>VLOOKUP(B11,D$43:E$90,2,0)</f>
        <v>#N/A</v>
      </c>
      <c r="E11" s="3" t="e">
        <f>VLOOKUP($B11,$D$94:$E$141,2,0)</f>
        <v>#N/A</v>
      </c>
      <c r="F11" s="3" t="e">
        <f>VLOOKUP($B11,$D$145:$E$186,2,0)</f>
        <v>#N/A</v>
      </c>
      <c r="H11" s="3">
        <f>COUNTIF(D11:G11,"&gt;0")</f>
        <v>0</v>
      </c>
      <c r="I11" s="3" t="e">
        <f>SUM(D11:G11)</f>
        <v>#N/A</v>
      </c>
      <c r="J11" s="3" t="e">
        <f>H11+I11*0.01</f>
        <v>#N/A</v>
      </c>
      <c r="K11" s="3" t="e">
        <f>RANK(J11,$J$7:$J$58,0)</f>
        <v>#N/A</v>
      </c>
      <c r="L11" s="3" t="e">
        <f>VLOOKUP(K11,Punkteverteilung!$A$2:$B$91,2,0)</f>
        <v>#N/A</v>
      </c>
    </row>
    <row r="12" spans="1:12" ht="12.75">
      <c r="A12">
        <v>3</v>
      </c>
      <c r="B12">
        <v>6</v>
      </c>
      <c r="C12" t="str">
        <f>VLOOKUP(A12,Teilnehmer!$A$4:$B$99,2,1)</f>
        <v>Andrea</v>
      </c>
      <c r="D12" s="3" t="e">
        <f>VLOOKUP(B12,D$43:E$90,2,0)</f>
        <v>#N/A</v>
      </c>
      <c r="E12" s="3" t="e">
        <f>VLOOKUP($B12,$D$94:$E$141,2,0)</f>
        <v>#N/A</v>
      </c>
      <c r="F12" s="3" t="e">
        <f>VLOOKUP($B12,$D$145:$E$186,2,0)</f>
        <v>#N/A</v>
      </c>
      <c r="H12" s="3">
        <f>COUNTIF(D12:G12,"&gt;0")</f>
        <v>0</v>
      </c>
      <c r="I12" s="3" t="e">
        <f>SUM(D12:G12)</f>
        <v>#N/A</v>
      </c>
      <c r="J12" s="3" t="e">
        <f>H12+I12*0.01</f>
        <v>#N/A</v>
      </c>
      <c r="K12" s="3" t="e">
        <f>RANK(J12,$J$7:$J$58,0)</f>
        <v>#N/A</v>
      </c>
      <c r="L12" s="3" t="e">
        <f>VLOOKUP(K12,Punkteverteilung!$A$2:$B$91,2,0)</f>
        <v>#N/A</v>
      </c>
    </row>
    <row r="13" spans="1:12" ht="12.75">
      <c r="A13">
        <v>23</v>
      </c>
      <c r="B13">
        <v>7</v>
      </c>
      <c r="C13" t="str">
        <f>VLOOKUP(A13,Teilnehmer!$A$4:$B$99,2,1)</f>
        <v>Heiko</v>
      </c>
      <c r="D13" s="3" t="e">
        <f>VLOOKUP(B13,D$43:E$90,2,0)</f>
        <v>#N/A</v>
      </c>
      <c r="E13" s="3" t="e">
        <f>VLOOKUP($B13,$D$94:$E$141,2,0)</f>
        <v>#N/A</v>
      </c>
      <c r="F13" s="3" t="e">
        <f>VLOOKUP($B13,$D$145:$E$186,2,0)</f>
        <v>#N/A</v>
      </c>
      <c r="H13" s="3">
        <f>COUNTIF(D13:G13,"&gt;0")</f>
        <v>0</v>
      </c>
      <c r="I13" s="3" t="e">
        <f>SUM(D13:G13)</f>
        <v>#N/A</v>
      </c>
      <c r="J13" s="3" t="e">
        <f>H13+I13*0.01</f>
        <v>#N/A</v>
      </c>
      <c r="K13" s="3" t="e">
        <f>RANK(J13,$J$7:$J$58,0)</f>
        <v>#N/A</v>
      </c>
      <c r="L13" s="3" t="e">
        <f>VLOOKUP(K13,Punkteverteilung!$A$2:$B$91,2,0)</f>
        <v>#N/A</v>
      </c>
    </row>
    <row r="14" spans="1:12" ht="12.75">
      <c r="A14">
        <v>29</v>
      </c>
      <c r="B14">
        <v>8</v>
      </c>
      <c r="C14" t="str">
        <f>VLOOKUP(A14,Teilnehmer!$A$4:$B$99,2,1)</f>
        <v>Josef </v>
      </c>
      <c r="D14" s="3" t="e">
        <f>VLOOKUP(B14,D$43:E$90,2,0)</f>
        <v>#N/A</v>
      </c>
      <c r="E14" s="3" t="e">
        <f>VLOOKUP($B14,$D$94:$E$141,2,0)</f>
        <v>#N/A</v>
      </c>
      <c r="F14" s="3" t="e">
        <f>VLOOKUP($B14,$D$145:$E$186,2,0)</f>
        <v>#N/A</v>
      </c>
      <c r="H14" s="3">
        <f>COUNTIF(D14:G14,"&gt;0")</f>
        <v>0</v>
      </c>
      <c r="I14" s="3" t="e">
        <f>SUM(D14:G14)</f>
        <v>#N/A</v>
      </c>
      <c r="J14" s="3" t="e">
        <f>H14+I14*0.01</f>
        <v>#N/A</v>
      </c>
      <c r="K14" s="3" t="e">
        <f>RANK(J14,$J$7:$J$58,0)</f>
        <v>#N/A</v>
      </c>
      <c r="L14" s="3" t="e">
        <f>VLOOKUP(K14,Punkteverteilung!$A$2:$B$91,2,0)</f>
        <v>#N/A</v>
      </c>
    </row>
    <row r="15" spans="1:12" ht="12.75">
      <c r="A15">
        <v>47</v>
      </c>
      <c r="B15">
        <v>9</v>
      </c>
      <c r="C15" t="str">
        <f>VLOOKUP(A15,Teilnehmer!$A$4:$B$99,2,1)</f>
        <v>Rolf (HD)</v>
      </c>
      <c r="D15" s="3" t="e">
        <f>VLOOKUP(B15,D$43:E$90,2,0)</f>
        <v>#N/A</v>
      </c>
      <c r="E15" s="3" t="e">
        <f>VLOOKUP($B15,$D$94:$E$141,2,0)</f>
        <v>#N/A</v>
      </c>
      <c r="F15" s="3" t="e">
        <f>VLOOKUP($B15,$D$145:$E$186,2,0)</f>
        <v>#N/A</v>
      </c>
      <c r="H15" s="3">
        <f>COUNTIF(D15:G15,"&gt;0")</f>
        <v>0</v>
      </c>
      <c r="I15" s="3" t="e">
        <f>SUM(D15:G15)</f>
        <v>#N/A</v>
      </c>
      <c r="J15" s="3" t="e">
        <f>H15+I15*0.01</f>
        <v>#N/A</v>
      </c>
      <c r="K15" s="3" t="e">
        <f>RANK(J15,$J$7:$J$58,0)</f>
        <v>#N/A</v>
      </c>
      <c r="L15" s="3" t="e">
        <f>VLOOKUP(K15,Punkteverteilung!$A$2:$B$91,2,0)</f>
        <v>#N/A</v>
      </c>
    </row>
    <row r="16" spans="1:12" ht="12.75">
      <c r="A16">
        <v>5</v>
      </c>
      <c r="B16">
        <v>10</v>
      </c>
      <c r="C16" t="str">
        <f>VLOOKUP(A16,Teilnehmer!$A$4:$B$99,2,1)</f>
        <v>Armin</v>
      </c>
      <c r="D16" s="3" t="e">
        <f>VLOOKUP(B16,D$43:E$90,2,0)</f>
        <v>#N/A</v>
      </c>
      <c r="E16" s="3" t="e">
        <f>VLOOKUP($B16,$D$94:$E$141,2,0)</f>
        <v>#N/A</v>
      </c>
      <c r="F16" s="3" t="e">
        <f>VLOOKUP($B16,$D$145:$E$186,2,0)</f>
        <v>#N/A</v>
      </c>
      <c r="H16" s="3">
        <f>COUNTIF(D16:G16,"&gt;0")</f>
        <v>0</v>
      </c>
      <c r="I16" s="3" t="e">
        <f>SUM(D16:G16)</f>
        <v>#N/A</v>
      </c>
      <c r="J16" s="3" t="e">
        <f>H16+I16*0.01</f>
        <v>#N/A</v>
      </c>
      <c r="K16" s="3" t="e">
        <f>RANK(J16,$J$7:$J$58,0)</f>
        <v>#N/A</v>
      </c>
      <c r="L16" s="3" t="e">
        <f>VLOOKUP(K16,Punkteverteilung!$A$2:$B$91,2,0)</f>
        <v>#N/A</v>
      </c>
    </row>
    <row r="17" spans="1:12" ht="12.75">
      <c r="A17">
        <v>56</v>
      </c>
      <c r="B17">
        <v>11</v>
      </c>
      <c r="C17" t="str">
        <f>VLOOKUP(A17,Teilnehmer!$A$4:$B$99,2,1)</f>
        <v>Xavier</v>
      </c>
      <c r="D17" s="3" t="e">
        <f>VLOOKUP(B17,D$43:E$90,2,0)</f>
        <v>#N/A</v>
      </c>
      <c r="E17" s="3" t="e">
        <f>VLOOKUP($B17,$D$94:$E$141,2,0)</f>
        <v>#N/A</v>
      </c>
      <c r="F17" s="3" t="e">
        <f>VLOOKUP($B17,$D$145:$E$186,2,0)</f>
        <v>#N/A</v>
      </c>
      <c r="H17" s="3">
        <f>COUNTIF(D17:G17,"&gt;0")</f>
        <v>0</v>
      </c>
      <c r="I17" s="3" t="e">
        <f>SUM(D17:G17)</f>
        <v>#N/A</v>
      </c>
      <c r="J17" s="3" t="e">
        <f>H17+I17*0.01</f>
        <v>#N/A</v>
      </c>
      <c r="K17" s="3" t="e">
        <f>RANK(J17,$J$7:$J$58,0)</f>
        <v>#N/A</v>
      </c>
      <c r="L17" s="3" t="e">
        <f>VLOOKUP(K17,Punkteverteilung!$A$2:$B$91,2,0)</f>
        <v>#N/A</v>
      </c>
    </row>
    <row r="18" spans="1:12" ht="12.75">
      <c r="A18">
        <v>45</v>
      </c>
      <c r="B18">
        <v>12</v>
      </c>
      <c r="C18" t="str">
        <f>VLOOKUP(A18,Teilnehmer!$A$4:$B$99,2,1)</f>
        <v>Ralf</v>
      </c>
      <c r="D18" s="3" t="e">
        <f>VLOOKUP(B18,D$43:E$90,2,0)</f>
        <v>#N/A</v>
      </c>
      <c r="E18" s="3" t="e">
        <f>VLOOKUP($B18,$D$94:$E$141,2,0)</f>
        <v>#N/A</v>
      </c>
      <c r="F18" s="3" t="e">
        <f>VLOOKUP($B18,$D$145:$E$186,2,0)</f>
        <v>#N/A</v>
      </c>
      <c r="H18" s="3">
        <f>COUNTIF(D18:G18,"&gt;0")</f>
        <v>0</v>
      </c>
      <c r="I18" s="3" t="e">
        <f>SUM(D18:G18)</f>
        <v>#N/A</v>
      </c>
      <c r="J18" s="3" t="e">
        <f>H18+I18*0.01</f>
        <v>#N/A</v>
      </c>
      <c r="K18" s="3" t="e">
        <f>RANK(J18,$J$7:$J$58,0)</f>
        <v>#N/A</v>
      </c>
      <c r="L18" s="3" t="e">
        <f>VLOOKUP(K18,Punkteverteilung!$A$2:$B$91,2,0)</f>
        <v>#N/A</v>
      </c>
    </row>
    <row r="19" spans="1:12" ht="12.75">
      <c r="A19">
        <v>6</v>
      </c>
      <c r="B19">
        <v>13</v>
      </c>
      <c r="C19" t="str">
        <f>VLOOKUP(A19,Teilnehmer!$A$4:$B$99,2,1)</f>
        <v>August</v>
      </c>
      <c r="D19" s="3" t="e">
        <f>VLOOKUP(B19,D$43:E$90,2,0)</f>
        <v>#N/A</v>
      </c>
      <c r="E19" s="3" t="e">
        <f>VLOOKUP($B19,$D$94:$E$141,2,0)</f>
        <v>#N/A</v>
      </c>
      <c r="F19" s="3" t="e">
        <f>VLOOKUP($B19,$D$145:$E$186,2,0)</f>
        <v>#N/A</v>
      </c>
      <c r="H19" s="3">
        <f>COUNTIF(D19:G19,"&gt;0")</f>
        <v>0</v>
      </c>
      <c r="I19" s="3" t="e">
        <f>SUM(D19:G19)</f>
        <v>#N/A</v>
      </c>
      <c r="J19" s="3" t="e">
        <f>H19+I19*0.01</f>
        <v>#N/A</v>
      </c>
      <c r="K19" s="3" t="e">
        <f>RANK(J19,$J$7:$J$58,0)</f>
        <v>#N/A</v>
      </c>
      <c r="L19" s="3" t="e">
        <f>VLOOKUP(K19,Punkteverteilung!$A$2:$B$91,2,0)</f>
        <v>#N/A</v>
      </c>
    </row>
    <row r="20" spans="1:12" ht="12.75">
      <c r="A20">
        <v>53</v>
      </c>
      <c r="B20">
        <v>14</v>
      </c>
      <c r="C20" t="str">
        <f>VLOOKUP(A20,Teilnehmer!$A$4:$B$99,2,1)</f>
        <v>Ulrich</v>
      </c>
      <c r="D20" s="3" t="e">
        <f>VLOOKUP(B20,D$43:E$90,2,0)</f>
        <v>#N/A</v>
      </c>
      <c r="E20" s="3" t="e">
        <f>VLOOKUP($B20,$D$94:$E$141,2,0)</f>
        <v>#N/A</v>
      </c>
      <c r="F20" s="3" t="e">
        <f>VLOOKUP($B20,$D$145:$E$186,2,0)</f>
        <v>#N/A</v>
      </c>
      <c r="H20" s="3">
        <f>COUNTIF(D20:G20,"&gt;0")</f>
        <v>0</v>
      </c>
      <c r="I20" s="3" t="e">
        <f>SUM(D20:G20)</f>
        <v>#N/A</v>
      </c>
      <c r="J20" s="3" t="e">
        <f>H20+I20*0.01</f>
        <v>#N/A</v>
      </c>
      <c r="K20" s="3" t="e">
        <f>RANK(J20,$J$7:$J$58,0)</f>
        <v>#N/A</v>
      </c>
      <c r="L20" s="3" t="e">
        <f>VLOOKUP(K20,Punkteverteilung!$A$2:$B$91,2,0)</f>
        <v>#N/A</v>
      </c>
    </row>
    <row r="21" spans="1:12" ht="12.75">
      <c r="A21">
        <v>41</v>
      </c>
      <c r="B21">
        <v>15</v>
      </c>
      <c r="C21" t="str">
        <f>VLOOKUP(A21,Teilnehmer!$A$4:$B$99,2,1)</f>
        <v>Oswin</v>
      </c>
      <c r="D21" s="3" t="e">
        <f>VLOOKUP(B21,D$43:E$90,2,0)</f>
        <v>#N/A</v>
      </c>
      <c r="E21" s="3" t="e">
        <f>VLOOKUP($B21,$D$94:$E$141,2,0)</f>
        <v>#N/A</v>
      </c>
      <c r="F21" s="3" t="e">
        <f>VLOOKUP($B21,$D$145:$E$186,2,0)</f>
        <v>#N/A</v>
      </c>
      <c r="H21" s="3">
        <f>COUNTIF(D21:G21,"&gt;0")</f>
        <v>0</v>
      </c>
      <c r="I21" s="3" t="e">
        <f>SUM(D21:G21)</f>
        <v>#N/A</v>
      </c>
      <c r="J21" s="3" t="e">
        <f>H21+I21*0.01</f>
        <v>#N/A</v>
      </c>
      <c r="K21" s="3" t="e">
        <f>RANK(J21,$J$7:$J$58,0)</f>
        <v>#N/A</v>
      </c>
      <c r="L21" s="3" t="e">
        <f>VLOOKUP(K21,Punkteverteilung!$A$2:$B$91,2,0)</f>
        <v>#N/A</v>
      </c>
    </row>
    <row r="22" spans="1:12" ht="12.75">
      <c r="A22">
        <v>14</v>
      </c>
      <c r="B22">
        <v>16</v>
      </c>
      <c r="C22" t="str">
        <f>VLOOKUP(A22,Teilnehmer!$A$4:$B$99,2,1)</f>
        <v>Dieter (Neulußheim)</v>
      </c>
      <c r="D22" s="3" t="e">
        <f>VLOOKUP(B22,D$43:E$90,2,0)</f>
        <v>#N/A</v>
      </c>
      <c r="E22" s="3" t="e">
        <f>VLOOKUP($B22,$D$94:$E$141,2,0)</f>
        <v>#N/A</v>
      </c>
      <c r="F22" s="3" t="e">
        <f>VLOOKUP($B22,$D$145:$E$186,2,0)</f>
        <v>#N/A</v>
      </c>
      <c r="H22" s="3">
        <f>COUNTIF(D22:G22,"&gt;0")</f>
        <v>0</v>
      </c>
      <c r="I22" s="3" t="e">
        <f>SUM(D22:G22)</f>
        <v>#N/A</v>
      </c>
      <c r="J22" s="3" t="e">
        <f>H22+I22*0.01</f>
        <v>#N/A</v>
      </c>
      <c r="K22" s="3" t="e">
        <f>RANK(J22,$J$7:$J$58,0)</f>
        <v>#N/A</v>
      </c>
      <c r="L22" s="3" t="e">
        <f>VLOOKUP(K22,Punkteverteilung!$A$2:$B$91,2,0)</f>
        <v>#N/A</v>
      </c>
    </row>
    <row r="23" spans="1:12" ht="12.75">
      <c r="A23">
        <v>16</v>
      </c>
      <c r="B23">
        <v>17</v>
      </c>
      <c r="C23" t="str">
        <f>VLOOKUP(A23,Teilnehmer!$A$4:$B$99,2,1)</f>
        <v>Dieter Staniewski</v>
      </c>
      <c r="D23" s="3" t="e">
        <f>VLOOKUP(B23,D$43:E$90,2,0)</f>
        <v>#N/A</v>
      </c>
      <c r="E23" s="3" t="e">
        <f>VLOOKUP($B23,$D$94:$E$141,2,0)</f>
        <v>#N/A</v>
      </c>
      <c r="F23" s="3" t="e">
        <f>VLOOKUP($B23,$D$145:$E$186,2,0)</f>
        <v>#N/A</v>
      </c>
      <c r="H23" s="3">
        <f>COUNTIF(D23:G23,"&gt;0")</f>
        <v>0</v>
      </c>
      <c r="I23" s="3" t="e">
        <f>SUM(D23:G23)</f>
        <v>#N/A</v>
      </c>
      <c r="J23" s="3" t="e">
        <f>H23+I23*0.01</f>
        <v>#N/A</v>
      </c>
      <c r="K23" s="3" t="e">
        <f>RANK(J23,$J$7:$J$58,0)</f>
        <v>#N/A</v>
      </c>
      <c r="L23" s="3" t="e">
        <f>VLOOKUP(K23,Punkteverteilung!$A$2:$B$91,2,0)</f>
        <v>#N/A</v>
      </c>
    </row>
    <row r="24" spans="1:12" ht="12.75">
      <c r="A24">
        <v>51</v>
      </c>
      <c r="B24">
        <v>18</v>
      </c>
      <c r="C24" t="str">
        <f>VLOOKUP(A24,Teilnehmer!$A$4:$B$99,2,1)</f>
        <v>Thomas</v>
      </c>
      <c r="D24" s="3" t="e">
        <f>VLOOKUP(B24,D$43:E$90,2,0)</f>
        <v>#N/A</v>
      </c>
      <c r="E24" s="3" t="e">
        <f>VLOOKUP($B24,$D$94:$E$141,2,0)</f>
        <v>#N/A</v>
      </c>
      <c r="F24" s="3" t="e">
        <f>VLOOKUP($B24,$D$145:$E$186,2,0)</f>
        <v>#N/A</v>
      </c>
      <c r="H24" s="3">
        <f>COUNTIF(D24:G24,"&gt;0")</f>
        <v>0</v>
      </c>
      <c r="I24" s="3" t="e">
        <f>SUM(D24:G24)</f>
        <v>#N/A</v>
      </c>
      <c r="J24" s="3" t="e">
        <f>H24+I24*0.01</f>
        <v>#N/A</v>
      </c>
      <c r="K24" s="3" t="e">
        <f>RANK(J24,$J$7:$J$58,0)</f>
        <v>#N/A</v>
      </c>
      <c r="L24" s="3" t="e">
        <f>VLOOKUP(K24,Punkteverteilung!$A$2:$B$91,2,0)</f>
        <v>#N/A</v>
      </c>
    </row>
    <row r="25" spans="1:12" ht="12.75">
      <c r="A25">
        <v>4</v>
      </c>
      <c r="B25">
        <v>19</v>
      </c>
      <c r="C25" t="str">
        <f>VLOOKUP(A25,Teilnehmer!$A$4:$B$99,2,1)</f>
        <v>Andreas</v>
      </c>
      <c r="D25" s="3" t="e">
        <f>VLOOKUP(B25,D$43:E$90,2,0)</f>
        <v>#N/A</v>
      </c>
      <c r="E25" s="3" t="e">
        <f>VLOOKUP($B25,$D$94:$E$141,2,0)</f>
        <v>#N/A</v>
      </c>
      <c r="F25" s="3" t="e">
        <f>VLOOKUP($B25,$D$145:$E$186,2,0)</f>
        <v>#N/A</v>
      </c>
      <c r="H25" s="3">
        <f>COUNTIF(D25:G25,"&gt;0")</f>
        <v>0</v>
      </c>
      <c r="I25" s="3" t="e">
        <f>SUM(D25:G25)</f>
        <v>#N/A</v>
      </c>
      <c r="J25" s="3" t="e">
        <f>H25+I25*0.01</f>
        <v>#N/A</v>
      </c>
      <c r="K25" s="3" t="e">
        <f>RANK(J25,$J$7:$J$58,0)</f>
        <v>#N/A</v>
      </c>
      <c r="L25" s="3" t="e">
        <f>VLOOKUP(K25,Punkteverteilung!$A$2:$B$91,2,0)</f>
        <v>#N/A</v>
      </c>
    </row>
    <row r="26" spans="1:12" ht="12.75">
      <c r="A26">
        <v>10</v>
      </c>
      <c r="B26">
        <v>20</v>
      </c>
      <c r="C26" t="str">
        <f>VLOOKUP(A26,Teilnehmer!$A$4:$B$99,2,1)</f>
        <v>Claudia</v>
      </c>
      <c r="D26" s="3" t="e">
        <f>VLOOKUP(B26,D$43:E$90,2,0)</f>
        <v>#N/A</v>
      </c>
      <c r="E26" s="3" t="e">
        <f>VLOOKUP($B26,$D$94:$E$141,2,0)</f>
        <v>#N/A</v>
      </c>
      <c r="F26" s="3" t="e">
        <f>VLOOKUP($B26,$D$145:$E$186,2,0)</f>
        <v>#N/A</v>
      </c>
      <c r="H26" s="3">
        <f>COUNTIF(D26:G26,"&gt;0")</f>
        <v>0</v>
      </c>
      <c r="I26" s="3" t="e">
        <f>SUM(D26:G26)</f>
        <v>#N/A</v>
      </c>
      <c r="J26" s="3" t="e">
        <f>H26+I26*0.01</f>
        <v>#N/A</v>
      </c>
      <c r="K26" s="3" t="e">
        <f>RANK(J26,$J$7:$J$58,0)</f>
        <v>#N/A</v>
      </c>
      <c r="L26" s="3" t="e">
        <f>VLOOKUP(K26,Punkteverteilung!$A$2:$B$91,2,0)</f>
        <v>#N/A</v>
      </c>
    </row>
    <row r="27" spans="1:12" ht="12.75">
      <c r="A27">
        <v>39</v>
      </c>
      <c r="B27">
        <v>21</v>
      </c>
      <c r="C27" t="str">
        <f>VLOOKUP(A27,Teilnehmer!$A$4:$B$99,2,1)</f>
        <v>Melanie</v>
      </c>
      <c r="D27" s="3" t="e">
        <f>VLOOKUP(B27,D$43:E$90,2,0)</f>
        <v>#N/A</v>
      </c>
      <c r="E27" s="3" t="e">
        <f>VLOOKUP($B27,$D$94:$E$141,2,0)</f>
        <v>#N/A</v>
      </c>
      <c r="F27" s="3" t="e">
        <f>VLOOKUP($B27,$D$145:$E$186,2,0)</f>
        <v>#N/A</v>
      </c>
      <c r="H27" s="3">
        <f>COUNTIF(D27:G27,"&gt;0")</f>
        <v>0</v>
      </c>
      <c r="I27" s="3" t="e">
        <f>SUM(D27:G27)</f>
        <v>#N/A</v>
      </c>
      <c r="J27" s="3" t="e">
        <f>H27+I27*0.01</f>
        <v>#N/A</v>
      </c>
      <c r="K27" s="3" t="e">
        <f>RANK(J27,$J$7:$J$58,0)</f>
        <v>#N/A</v>
      </c>
      <c r="L27" s="3" t="e">
        <f>VLOOKUP(K27,Punkteverteilung!$A$2:$B$91,2,0)</f>
        <v>#N/A</v>
      </c>
    </row>
    <row r="28" spans="1:12" ht="12.75">
      <c r="A28">
        <v>54</v>
      </c>
      <c r="B28">
        <v>22</v>
      </c>
      <c r="C28" t="str">
        <f>VLOOKUP(A28,Teilnehmer!$A$4:$B$99,2,1)</f>
        <v>Willi</v>
      </c>
      <c r="D28" s="3" t="e">
        <f>VLOOKUP(B28,D$43:E$90,2,0)</f>
        <v>#N/A</v>
      </c>
      <c r="E28" s="3" t="e">
        <f>VLOOKUP($B28,$D$94:$E$141,2,0)</f>
        <v>#N/A</v>
      </c>
      <c r="F28" s="3" t="e">
        <f>VLOOKUP($B28,$D$145:$E$186,2,0)</f>
        <v>#N/A</v>
      </c>
      <c r="H28" s="3">
        <f>COUNTIF(D28:G28,"&gt;0")</f>
        <v>0</v>
      </c>
      <c r="I28" s="3" t="e">
        <f>SUM(D28:G28)</f>
        <v>#N/A</v>
      </c>
      <c r="J28" s="3" t="e">
        <f>H28+I28*0.01</f>
        <v>#N/A</v>
      </c>
      <c r="K28" s="3" t="e">
        <f>RANK(J28,$J$7:$J$58,0)</f>
        <v>#N/A</v>
      </c>
      <c r="L28" s="3" t="e">
        <f>VLOOKUP(K28,Punkteverteilung!$A$2:$B$91,2,0)</f>
        <v>#N/A</v>
      </c>
    </row>
    <row r="29" spans="1:12" ht="12.75">
      <c r="A29">
        <v>30</v>
      </c>
      <c r="B29">
        <v>23</v>
      </c>
      <c r="C29" t="str">
        <f>VLOOKUP(A29,Teilnehmer!$A$4:$B$99,2,1)</f>
        <v>Karl-Heinz (Waldhof)</v>
      </c>
      <c r="D29" s="3" t="e">
        <f>VLOOKUP(B29,D$43:E$90,2,0)</f>
        <v>#N/A</v>
      </c>
      <c r="E29" s="3" t="e">
        <f>VLOOKUP($B29,$D$94:$E$141,2,0)</f>
        <v>#N/A</v>
      </c>
      <c r="F29" s="3" t="e">
        <f>VLOOKUP($B29,$D$145:$E$186,2,0)</f>
        <v>#N/A</v>
      </c>
      <c r="H29" s="3">
        <f>COUNTIF(D29:G29,"&gt;0")</f>
        <v>0</v>
      </c>
      <c r="I29" s="3" t="e">
        <f>SUM(D29:G29)</f>
        <v>#N/A</v>
      </c>
      <c r="J29" s="3" t="e">
        <f>H29+I29*0.01</f>
        <v>#N/A</v>
      </c>
      <c r="K29" s="3" t="e">
        <f>RANK(J29,$J$7:$J$58,0)</f>
        <v>#N/A</v>
      </c>
      <c r="L29" s="3" t="e">
        <f>VLOOKUP(K29,Punkteverteilung!$A$2:$B$91,2,0)</f>
        <v>#N/A</v>
      </c>
    </row>
    <row r="30" spans="1:12" ht="12.75">
      <c r="A30">
        <v>26</v>
      </c>
      <c r="B30">
        <v>24</v>
      </c>
      <c r="C30" t="str">
        <f>VLOOKUP(A30,Teilnehmer!$A$4:$B$99,2,1)</f>
        <v>Ingrid</v>
      </c>
      <c r="D30" s="3" t="e">
        <f>VLOOKUP(B30,D$43:E$90,2,0)</f>
        <v>#N/A</v>
      </c>
      <c r="E30" s="3" t="e">
        <f>VLOOKUP($B30,$D$94:$E$141,2,0)</f>
        <v>#N/A</v>
      </c>
      <c r="F30" s="3" t="e">
        <f>VLOOKUP($B30,$D$145:$E$186,2,0)</f>
        <v>#N/A</v>
      </c>
      <c r="H30" s="3">
        <f>COUNTIF(D30:G30,"&gt;0")</f>
        <v>0</v>
      </c>
      <c r="I30" s="3" t="e">
        <f>SUM(D30:G30)</f>
        <v>#N/A</v>
      </c>
      <c r="J30" s="3" t="e">
        <f>H30+I30*0.01</f>
        <v>#N/A</v>
      </c>
      <c r="K30" s="3" t="e">
        <f>RANK(J30,$J$7:$J$58,0)</f>
        <v>#N/A</v>
      </c>
      <c r="L30" s="3" t="e">
        <f>VLOOKUP(K30,Punkteverteilung!$A$2:$B$91,2,0)</f>
        <v>#N/A</v>
      </c>
    </row>
    <row r="31" spans="1:12" ht="12.75">
      <c r="A31">
        <v>49</v>
      </c>
      <c r="B31">
        <v>25</v>
      </c>
      <c r="C31" t="str">
        <f>VLOOKUP(A31,Teilnehmer!$A$4:$B$99,2,1)</f>
        <v>Sascha</v>
      </c>
      <c r="D31" s="3" t="e">
        <f>VLOOKUP(B31,D$43:E$90,2,0)</f>
        <v>#N/A</v>
      </c>
      <c r="E31" s="3" t="e">
        <f>VLOOKUP($B31,$D$94:$E$141,2,0)</f>
        <v>#N/A</v>
      </c>
      <c r="F31" s="3" t="e">
        <f>VLOOKUP($B31,$D$145:$E$186,2,0)</f>
        <v>#N/A</v>
      </c>
      <c r="H31" s="3">
        <f>COUNTIF(D31:G31,"&gt;0")</f>
        <v>0</v>
      </c>
      <c r="I31" s="3" t="e">
        <f>SUM(D31:G31)</f>
        <v>#N/A</v>
      </c>
      <c r="J31" s="3" t="e">
        <f>H31+I31*0.01</f>
        <v>#N/A</v>
      </c>
      <c r="K31" s="3" t="e">
        <f>RANK(J31,$J$7:$J$58,0)</f>
        <v>#N/A</v>
      </c>
      <c r="L31" s="3" t="e">
        <f>VLOOKUP(K31,Punkteverteilung!$A$2:$B$91,2,0)</f>
        <v>#N/A</v>
      </c>
    </row>
    <row r="32" spans="1:12" ht="12.75">
      <c r="A32">
        <v>13</v>
      </c>
      <c r="B32">
        <v>26</v>
      </c>
      <c r="C32" t="str">
        <f>VLOOKUP(A32,Teilnehmer!$A$4:$B$99,2,1)</f>
        <v>Daniel Orth</v>
      </c>
      <c r="D32" s="3" t="e">
        <f>VLOOKUP(B32,D$43:E$90,2,0)</f>
        <v>#N/A</v>
      </c>
      <c r="E32" s="3" t="e">
        <f>VLOOKUP($B32,$D$94:$E$141,2,0)</f>
        <v>#N/A</v>
      </c>
      <c r="F32" s="3" t="e">
        <f>VLOOKUP($B32,$D$145:$E$186,2,0)</f>
        <v>#N/A</v>
      </c>
      <c r="H32" s="3">
        <f>COUNTIF(D32:G32,"&gt;0")</f>
        <v>0</v>
      </c>
      <c r="I32" s="3" t="e">
        <f>SUM(D32:G32)</f>
        <v>#N/A</v>
      </c>
      <c r="J32" s="3" t="e">
        <f>H32+I32*0.01</f>
        <v>#N/A</v>
      </c>
      <c r="K32" s="3" t="e">
        <f>RANK(J32,$J$7:$J$58,0)</f>
        <v>#N/A</v>
      </c>
      <c r="L32" s="3" t="e">
        <f>VLOOKUP(K32,Punkteverteilung!$A$2:$B$91,2,0)</f>
        <v>#N/A</v>
      </c>
    </row>
    <row r="33" spans="1:12" ht="12.75">
      <c r="A33">
        <v>15</v>
      </c>
      <c r="B33">
        <v>27</v>
      </c>
      <c r="C33" t="str">
        <f>VLOOKUP(A33,Teilnehmer!$A$4:$B$99,2,1)</f>
        <v>Dieter LU</v>
      </c>
      <c r="D33" s="3" t="e">
        <f>VLOOKUP(B33,D$43:E$90,2,0)</f>
        <v>#N/A</v>
      </c>
      <c r="E33" s="3" t="e">
        <f>VLOOKUP($B33,$D$94:$E$141,2,0)</f>
        <v>#N/A</v>
      </c>
      <c r="F33" s="3" t="e">
        <f>VLOOKUP($B33,$D$145:$E$186,2,0)</f>
        <v>#N/A</v>
      </c>
      <c r="H33" s="3">
        <f>COUNTIF(D33:G33,"&gt;0")</f>
        <v>0</v>
      </c>
      <c r="I33" s="3" t="e">
        <f>SUM(D33:G33)</f>
        <v>#N/A</v>
      </c>
      <c r="J33" s="3" t="e">
        <f>H33+I33*0.01</f>
        <v>#N/A</v>
      </c>
      <c r="K33" s="3" t="e">
        <f>RANK(J33,$J$7:$J$58,0)</f>
        <v>#N/A</v>
      </c>
      <c r="L33" s="3" t="e">
        <f>VLOOKUP(K33,Punkteverteilung!$A$2:$B$91,2,0)</f>
        <v>#N/A</v>
      </c>
    </row>
    <row r="34" spans="1:12" ht="12.75">
      <c r="A34">
        <v>44</v>
      </c>
      <c r="B34">
        <v>28</v>
      </c>
      <c r="C34" t="str">
        <f>VLOOKUP(A34,Teilnehmer!$A$4:$B$99,2,1)</f>
        <v>Rainer N.</v>
      </c>
      <c r="D34" s="3" t="e">
        <f>VLOOKUP(B34,D$43:E$90,2,0)</f>
        <v>#N/A</v>
      </c>
      <c r="E34" s="3" t="e">
        <f>VLOOKUP($B34,$D$94:$E$141,2,0)</f>
        <v>#N/A</v>
      </c>
      <c r="F34" s="3" t="e">
        <f>VLOOKUP($B34,$D$145:$E$186,2,0)</f>
        <v>#N/A</v>
      </c>
      <c r="H34" s="3">
        <f>COUNTIF(D34:G34,"&gt;0")</f>
        <v>0</v>
      </c>
      <c r="I34" s="3" t="e">
        <f>SUM(D34:G34)</f>
        <v>#N/A</v>
      </c>
      <c r="J34" s="3" t="e">
        <f>H34+I34*0.01</f>
        <v>#N/A</v>
      </c>
      <c r="K34" s="3" t="e">
        <f>RANK(J34,$J$7:$J$58,0)</f>
        <v>#N/A</v>
      </c>
      <c r="L34" s="3" t="e">
        <f>VLOOKUP(K34,Punkteverteilung!$A$2:$B$91,2,0)</f>
        <v>#N/A</v>
      </c>
    </row>
    <row r="35" spans="1:12" ht="12.75">
      <c r="A35">
        <v>28</v>
      </c>
      <c r="B35">
        <v>29</v>
      </c>
      <c r="C35" t="str">
        <f>VLOOKUP(A35,Teilnehmer!$A$4:$B$99,2,1)</f>
        <v>Johan</v>
      </c>
      <c r="D35" s="3" t="e">
        <f>VLOOKUP(B35,D$43:E$90,2,0)</f>
        <v>#N/A</v>
      </c>
      <c r="E35" s="3" t="e">
        <f>VLOOKUP($B35,$D$94:$E$141,2,0)</f>
        <v>#N/A</v>
      </c>
      <c r="F35" s="3" t="e">
        <f>VLOOKUP($B35,$D$145:$E$186,2,0)</f>
        <v>#N/A</v>
      </c>
      <c r="H35" s="3">
        <f>COUNTIF(D35:G35,"&gt;0")</f>
        <v>0</v>
      </c>
      <c r="I35" s="3" t="e">
        <f>SUM(D35:G35)</f>
        <v>#N/A</v>
      </c>
      <c r="J35" s="3" t="e">
        <f>H35+I35*0.01</f>
        <v>#N/A</v>
      </c>
      <c r="K35" s="3" t="e">
        <f>RANK(J35,$J$7:$J$58,0)</f>
        <v>#N/A</v>
      </c>
      <c r="L35" s="3" t="e">
        <f>VLOOKUP(K35,Punkteverteilung!$A$2:$B$91,2,0)</f>
        <v>#N/A</v>
      </c>
    </row>
    <row r="36" spans="1:12" ht="12.75">
      <c r="A36">
        <v>20</v>
      </c>
      <c r="B36">
        <v>30</v>
      </c>
      <c r="C36" t="str">
        <f>VLOOKUP(A36,Teilnehmer!$A$4:$B$99,2,1)</f>
        <v>Friedrich</v>
      </c>
      <c r="D36" s="3" t="e">
        <f>VLOOKUP(B36,D$43:E$90,2,0)</f>
        <v>#N/A</v>
      </c>
      <c r="E36" s="3" t="e">
        <f>VLOOKUP($B36,$D$94:$E$141,2,0)</f>
        <v>#N/A</v>
      </c>
      <c r="F36" s="3" t="e">
        <f>VLOOKUP($B36,$D$145:$E$186,2,0)</f>
        <v>#N/A</v>
      </c>
      <c r="H36" s="3">
        <f>COUNTIF(D36:G36,"&gt;0")</f>
        <v>0</v>
      </c>
      <c r="I36" s="3" t="e">
        <f>SUM(D36:G36)</f>
        <v>#N/A</v>
      </c>
      <c r="J36" s="3" t="e">
        <f>H36+I36*0.01</f>
        <v>#N/A</v>
      </c>
      <c r="K36" s="3" t="e">
        <f>RANK(J36,$J$7:$J$58,0)</f>
        <v>#N/A</v>
      </c>
      <c r="L36" s="3" t="e">
        <f>VLOOKUP(K36,Punkteverteilung!$A$2:$B$91,2,0)</f>
        <v>#N/A</v>
      </c>
    </row>
    <row r="37" spans="1:12" ht="12.75">
      <c r="A37">
        <v>50</v>
      </c>
      <c r="B37">
        <v>31</v>
      </c>
      <c r="C37" t="str">
        <f>VLOOKUP(A37,Teilnehmer!$A$4:$B$99,2,1)</f>
        <v>Steffi</v>
      </c>
      <c r="D37" s="3" t="e">
        <f>VLOOKUP(B37,D$43:E$90,2,0)</f>
        <v>#N/A</v>
      </c>
      <c r="E37" s="3" t="e">
        <f>VLOOKUP($B37,$D$94:$E$141,2,0)</f>
        <v>#N/A</v>
      </c>
      <c r="F37" s="3" t="e">
        <f>VLOOKUP($B37,$D$145:$E$186,2,0)</f>
        <v>#N/A</v>
      </c>
      <c r="H37" s="3">
        <f>COUNTIF(D37:G37,"&gt;0")</f>
        <v>0</v>
      </c>
      <c r="I37" s="3" t="e">
        <f>SUM(D37:G37)</f>
        <v>#N/A</v>
      </c>
      <c r="J37" s="3" t="e">
        <f>H37+I37*0.01</f>
        <v>#N/A</v>
      </c>
      <c r="K37" s="3" t="e">
        <f>RANK(J37,$J$7:$J$58,0)</f>
        <v>#N/A</v>
      </c>
      <c r="L37" s="3" t="e">
        <f>VLOOKUP(K37,Punkteverteilung!$A$2:$B$91,2,0)</f>
        <v>#N/A</v>
      </c>
    </row>
    <row r="38" spans="1:12" ht="12.75">
      <c r="A38">
        <v>48</v>
      </c>
      <c r="B38">
        <v>32</v>
      </c>
      <c r="C38" t="str">
        <f>VLOOKUP(A38,Teilnehmer!$A$4:$B$99,2,1)</f>
        <v>Rudi</v>
      </c>
      <c r="D38" s="3" t="e">
        <f>VLOOKUP(B38,D$43:E$90,2,0)</f>
        <v>#N/A</v>
      </c>
      <c r="E38" s="3" t="e">
        <f>VLOOKUP($B38,$D$94:$E$141,2,0)</f>
        <v>#N/A</v>
      </c>
      <c r="F38" s="3" t="e">
        <f>VLOOKUP($B38,$D$145:$E$186,2,0)</f>
        <v>#N/A</v>
      </c>
      <c r="H38" s="3">
        <f>COUNTIF(D38:G38,"&gt;0")</f>
        <v>0</v>
      </c>
      <c r="I38" s="3" t="e">
        <f>SUM(D38:G38)</f>
        <v>#N/A</v>
      </c>
      <c r="J38" s="3" t="e">
        <f>H38+I38*0.01</f>
        <v>#N/A</v>
      </c>
      <c r="K38" s="3" t="e">
        <f>RANK(J38,$J$7:$J$58,0)</f>
        <v>#N/A</v>
      </c>
      <c r="L38" s="3" t="e">
        <f>VLOOKUP(K38,Punkteverteilung!$A$2:$B$91,2,0)</f>
        <v>#N/A</v>
      </c>
    </row>
    <row r="39" spans="1:12" ht="12.75">
      <c r="A39">
        <v>31</v>
      </c>
      <c r="B39">
        <v>33</v>
      </c>
      <c r="C39" t="str">
        <f>VLOOKUP(A39,Teilnehmer!$A$4:$B$99,2,1)</f>
        <v>Kille</v>
      </c>
      <c r="D39" s="3" t="e">
        <f>VLOOKUP(B39,D$43:E$90,2,0)</f>
        <v>#N/A</v>
      </c>
      <c r="E39" s="3" t="e">
        <f>VLOOKUP($B39,$D$94:$E$141,2,0)</f>
        <v>#N/A</v>
      </c>
      <c r="F39" s="3" t="e">
        <f>VLOOKUP($B39,$D$145:$E$186,2,0)</f>
        <v>#N/A</v>
      </c>
      <c r="H39" s="3">
        <f>COUNTIF(D39:G39,"&gt;0")</f>
        <v>0</v>
      </c>
      <c r="I39" s="3" t="e">
        <f>SUM(D39:G39)</f>
        <v>#N/A</v>
      </c>
      <c r="J39" s="3" t="e">
        <f>H39+I39*0.01</f>
        <v>#N/A</v>
      </c>
      <c r="K39" s="3" t="e">
        <f>RANK(J39,$J$7:$J$58,0)</f>
        <v>#N/A</v>
      </c>
      <c r="L39" s="3" t="e">
        <f>VLOOKUP(K39,Punkteverteilung!$A$2:$B$91,2,0)</f>
        <v>#N/A</v>
      </c>
    </row>
    <row r="42" spans="2:6" ht="12.75">
      <c r="B42" s="8" t="s">
        <v>93</v>
      </c>
      <c r="C42" s="8"/>
      <c r="D42" s="8"/>
      <c r="E42" s="8"/>
      <c r="F42" s="8"/>
    </row>
    <row r="43" spans="2:6" ht="12.75">
      <c r="B43" s="9">
        <v>1</v>
      </c>
      <c r="C43" s="10" t="s">
        <v>100</v>
      </c>
      <c r="D43" s="11"/>
      <c r="E43" s="12">
        <f>F43-F46</f>
        <v>0</v>
      </c>
      <c r="F43" s="13"/>
    </row>
    <row r="44" spans="2:6" ht="12.75">
      <c r="B44" s="9"/>
      <c r="C44" s="10"/>
      <c r="D44" s="11"/>
      <c r="E44" s="12">
        <f>F43-F46</f>
        <v>0</v>
      </c>
      <c r="F44" s="13"/>
    </row>
    <row r="45" spans="2:6" ht="12.75">
      <c r="B45" s="9"/>
      <c r="C45" s="10"/>
      <c r="D45" s="11"/>
      <c r="E45" s="12">
        <f>F43-F46</f>
        <v>0</v>
      </c>
      <c r="F45" s="13"/>
    </row>
    <row r="46" spans="2:6" ht="12.75">
      <c r="B46" s="9"/>
      <c r="C46" s="14" t="s">
        <v>101</v>
      </c>
      <c r="D46" s="15"/>
      <c r="E46" s="16">
        <f>F46-F43</f>
        <v>0</v>
      </c>
      <c r="F46" s="17"/>
    </row>
    <row r="47" spans="2:6" ht="12.75">
      <c r="B47" s="9"/>
      <c r="C47" s="14"/>
      <c r="D47" s="15"/>
      <c r="E47" s="16">
        <f>F46-F43</f>
        <v>0</v>
      </c>
      <c r="F47" s="17"/>
    </row>
    <row r="48" spans="2:6" ht="12.75">
      <c r="B48" s="9"/>
      <c r="C48" s="14"/>
      <c r="D48" s="15"/>
      <c r="E48" s="16">
        <f>F46-F43</f>
        <v>0</v>
      </c>
      <c r="F48" s="17"/>
    </row>
    <row r="49" spans="2:6" ht="12.75">
      <c r="B49" s="9">
        <v>2</v>
      </c>
      <c r="C49" s="10" t="s">
        <v>100</v>
      </c>
      <c r="D49" s="11"/>
      <c r="E49" s="12">
        <f>F49-F52</f>
        <v>0</v>
      </c>
      <c r="F49" s="13"/>
    </row>
    <row r="50" spans="2:6" ht="12.75">
      <c r="B50" s="9"/>
      <c r="C50" s="10"/>
      <c r="D50" s="11"/>
      <c r="E50" s="12">
        <f>F49-F52</f>
        <v>0</v>
      </c>
      <c r="F50" s="13"/>
    </row>
    <row r="51" spans="2:6" ht="12.75">
      <c r="B51" s="9"/>
      <c r="C51" s="10"/>
      <c r="D51" s="11"/>
      <c r="E51" s="12">
        <f>F49-F52</f>
        <v>0</v>
      </c>
      <c r="F51" s="13"/>
    </row>
    <row r="52" spans="2:6" ht="12.75">
      <c r="B52" s="9"/>
      <c r="C52" s="14" t="s">
        <v>101</v>
      </c>
      <c r="D52" s="15"/>
      <c r="E52" s="16">
        <f>F52-F49</f>
        <v>0</v>
      </c>
      <c r="F52" s="17"/>
    </row>
    <row r="53" spans="2:6" ht="12.75">
      <c r="B53" s="9"/>
      <c r="C53" s="14"/>
      <c r="D53" s="15"/>
      <c r="E53" s="16">
        <f>F52-F49</f>
        <v>0</v>
      </c>
      <c r="F53" s="17"/>
    </row>
    <row r="54" spans="2:6" ht="12.75">
      <c r="B54" s="9"/>
      <c r="C54" s="14"/>
      <c r="D54" s="15"/>
      <c r="E54" s="16">
        <f>F52-F49</f>
        <v>0</v>
      </c>
      <c r="F54" s="17"/>
    </row>
    <row r="55" spans="2:6" ht="12.75">
      <c r="B55" s="9">
        <v>3</v>
      </c>
      <c r="C55" s="10" t="s">
        <v>100</v>
      </c>
      <c r="D55" s="11"/>
      <c r="E55" s="12">
        <f>F55-F58</f>
        <v>0</v>
      </c>
      <c r="F55" s="13"/>
    </row>
    <row r="56" spans="2:6" ht="12.75">
      <c r="B56" s="9"/>
      <c r="C56" s="10"/>
      <c r="D56" s="11"/>
      <c r="E56" s="12">
        <f>F55-F58</f>
        <v>0</v>
      </c>
      <c r="F56" s="13"/>
    </row>
    <row r="57" spans="2:6" ht="12.75">
      <c r="B57" s="9"/>
      <c r="C57" s="10"/>
      <c r="D57" s="11"/>
      <c r="E57" s="12">
        <f>F55-F58</f>
        <v>0</v>
      </c>
      <c r="F57" s="13"/>
    </row>
    <row r="58" spans="2:6" ht="12.75">
      <c r="B58" s="9"/>
      <c r="C58" s="14" t="s">
        <v>101</v>
      </c>
      <c r="D58" s="15"/>
      <c r="E58" s="16">
        <f>F58-F55</f>
        <v>0</v>
      </c>
      <c r="F58" s="17"/>
    </row>
    <row r="59" spans="2:6" ht="12.75">
      <c r="B59" s="9"/>
      <c r="C59" s="14"/>
      <c r="D59" s="15"/>
      <c r="E59" s="16">
        <f>F58-F55</f>
        <v>0</v>
      </c>
      <c r="F59" s="17"/>
    </row>
    <row r="60" spans="2:6" ht="12.75">
      <c r="B60" s="9"/>
      <c r="C60" s="14"/>
      <c r="D60" s="15"/>
      <c r="E60" s="16">
        <f>F58-F55</f>
        <v>0</v>
      </c>
      <c r="F60" s="17"/>
    </row>
    <row r="61" spans="2:6" ht="12.75">
      <c r="B61" s="9">
        <v>4</v>
      </c>
      <c r="C61" s="10" t="s">
        <v>100</v>
      </c>
      <c r="D61" s="11"/>
      <c r="E61" s="12">
        <f>F61-F64</f>
        <v>0</v>
      </c>
      <c r="F61" s="13"/>
    </row>
    <row r="62" spans="2:6" ht="12.75">
      <c r="B62" s="9"/>
      <c r="C62" s="10"/>
      <c r="D62" s="11"/>
      <c r="E62" s="12">
        <f>F61-F64</f>
        <v>0</v>
      </c>
      <c r="F62" s="13"/>
    </row>
    <row r="63" spans="2:6" ht="12.75">
      <c r="B63" s="9"/>
      <c r="C63" s="10"/>
      <c r="D63" s="11"/>
      <c r="E63" s="12">
        <f>F61-F64</f>
        <v>0</v>
      </c>
      <c r="F63" s="13"/>
    </row>
    <row r="64" spans="2:6" ht="12.75">
      <c r="B64" s="9"/>
      <c r="C64" s="14" t="s">
        <v>101</v>
      </c>
      <c r="D64" s="15"/>
      <c r="E64" s="16">
        <f>F64-F61</f>
        <v>0</v>
      </c>
      <c r="F64" s="17"/>
    </row>
    <row r="65" spans="2:6" ht="12.75">
      <c r="B65" s="9"/>
      <c r="C65" s="14"/>
      <c r="D65" s="15"/>
      <c r="E65" s="16">
        <f>F64-F61</f>
        <v>0</v>
      </c>
      <c r="F65" s="17"/>
    </row>
    <row r="66" spans="2:6" ht="12.75">
      <c r="B66" s="9"/>
      <c r="C66" s="14"/>
      <c r="D66" s="15"/>
      <c r="E66" s="16">
        <f>F64-F61</f>
        <v>0</v>
      </c>
      <c r="F66" s="17"/>
    </row>
    <row r="67" spans="2:6" ht="12.75">
      <c r="B67" s="9">
        <v>5</v>
      </c>
      <c r="C67" s="10" t="s">
        <v>100</v>
      </c>
      <c r="D67" s="11"/>
      <c r="E67" s="12">
        <f>F67-F70</f>
        <v>0</v>
      </c>
      <c r="F67" s="13"/>
    </row>
    <row r="68" spans="2:6" ht="12.75">
      <c r="B68" s="9"/>
      <c r="C68" s="10"/>
      <c r="D68" s="11"/>
      <c r="E68" s="12">
        <f>F67-F70</f>
        <v>0</v>
      </c>
      <c r="F68" s="13"/>
    </row>
    <row r="69" spans="2:6" ht="12.75">
      <c r="B69" s="9"/>
      <c r="C69" s="10"/>
      <c r="D69" s="11"/>
      <c r="E69" s="12">
        <f>F67-F70</f>
        <v>0</v>
      </c>
      <c r="F69" s="13"/>
    </row>
    <row r="70" spans="2:6" ht="12.75">
      <c r="B70" s="9"/>
      <c r="C70" s="14" t="s">
        <v>101</v>
      </c>
      <c r="D70" s="18"/>
      <c r="E70" s="16">
        <f>F70-F67</f>
        <v>0</v>
      </c>
      <c r="F70" s="17"/>
    </row>
    <row r="71" spans="2:6" ht="12.75">
      <c r="B71" s="9"/>
      <c r="C71" s="14"/>
      <c r="D71" s="18"/>
      <c r="E71" s="16">
        <f>F70-F67</f>
        <v>0</v>
      </c>
      <c r="F71" s="17"/>
    </row>
    <row r="72" spans="2:6" ht="12.75">
      <c r="B72" s="9"/>
      <c r="C72" s="14"/>
      <c r="D72" s="18"/>
      <c r="E72" s="16">
        <f>F70-F67</f>
        <v>0</v>
      </c>
      <c r="F72" s="17"/>
    </row>
    <row r="73" spans="2:6" ht="12.75">
      <c r="B73" s="9">
        <v>6</v>
      </c>
      <c r="C73" s="10" t="s">
        <v>100</v>
      </c>
      <c r="D73" s="11"/>
      <c r="E73" s="12">
        <f>F73-F76</f>
        <v>0</v>
      </c>
      <c r="F73" s="13"/>
    </row>
    <row r="74" spans="2:6" ht="12.75">
      <c r="B74" s="9"/>
      <c r="C74" s="10"/>
      <c r="D74" s="11"/>
      <c r="E74" s="12">
        <f>F73-F76</f>
        <v>0</v>
      </c>
      <c r="F74" s="13"/>
    </row>
    <row r="75" spans="2:6" ht="12.75">
      <c r="B75" s="9"/>
      <c r="C75" s="10"/>
      <c r="D75" s="11"/>
      <c r="E75" s="12">
        <f>F73-F76</f>
        <v>0</v>
      </c>
      <c r="F75" s="13"/>
    </row>
    <row r="76" spans="2:6" ht="12.75">
      <c r="B76" s="9"/>
      <c r="C76" s="14" t="s">
        <v>101</v>
      </c>
      <c r="D76" s="15"/>
      <c r="E76" s="16">
        <f>F76-F73</f>
        <v>0</v>
      </c>
      <c r="F76" s="17"/>
    </row>
    <row r="77" spans="2:6" ht="12.75">
      <c r="B77" s="9"/>
      <c r="C77" s="14"/>
      <c r="D77" s="15"/>
      <c r="E77" s="16">
        <f>F76-F73</f>
        <v>0</v>
      </c>
      <c r="F77" s="17"/>
    </row>
    <row r="78" spans="2:6" ht="12.75">
      <c r="B78" s="9"/>
      <c r="C78" s="14"/>
      <c r="D78" s="15"/>
      <c r="E78" s="16">
        <f>F76-F73</f>
        <v>0</v>
      </c>
      <c r="F78" s="17"/>
    </row>
    <row r="79" spans="2:6" ht="12.75">
      <c r="B79" s="9">
        <v>7</v>
      </c>
      <c r="C79" s="10" t="s">
        <v>100</v>
      </c>
      <c r="D79" s="11"/>
      <c r="E79" s="12">
        <f>F79-F82</f>
        <v>0</v>
      </c>
      <c r="F79" s="13"/>
    </row>
    <row r="80" spans="2:6" ht="12.75">
      <c r="B80" s="9"/>
      <c r="C80" s="10"/>
      <c r="D80" s="11"/>
      <c r="E80" s="12">
        <f>F79-F82</f>
        <v>0</v>
      </c>
      <c r="F80" s="13"/>
    </row>
    <row r="81" spans="2:6" ht="12.75">
      <c r="B81" s="9"/>
      <c r="C81" s="10"/>
      <c r="D81" s="11"/>
      <c r="E81" s="12">
        <f>F79-F82</f>
        <v>0</v>
      </c>
      <c r="F81" s="13"/>
    </row>
    <row r="82" spans="2:6" ht="12.75">
      <c r="B82" s="9"/>
      <c r="C82" s="14" t="s">
        <v>101</v>
      </c>
      <c r="D82" s="15"/>
      <c r="E82" s="16">
        <f>F82-F79</f>
        <v>0</v>
      </c>
      <c r="F82" s="17"/>
    </row>
    <row r="83" spans="2:6" ht="12.75">
      <c r="B83" s="9"/>
      <c r="C83" s="14"/>
      <c r="D83" s="15"/>
      <c r="E83" s="16">
        <f>F82-F79</f>
        <v>0</v>
      </c>
      <c r="F83" s="17"/>
    </row>
    <row r="84" spans="2:6" ht="12.75">
      <c r="B84" s="9"/>
      <c r="C84" s="14"/>
      <c r="D84" s="15"/>
      <c r="E84" s="16">
        <f>F82-F79</f>
        <v>0</v>
      </c>
      <c r="F84" s="17"/>
    </row>
    <row r="85" spans="2:6" ht="12.75">
      <c r="B85" s="9">
        <v>8</v>
      </c>
      <c r="C85" s="10" t="s">
        <v>100</v>
      </c>
      <c r="D85" s="11"/>
      <c r="E85" s="12">
        <f>F85-F88</f>
        <v>0</v>
      </c>
      <c r="F85" s="13"/>
    </row>
    <row r="86" spans="2:6" ht="12.75">
      <c r="B86" s="9"/>
      <c r="C86" s="10"/>
      <c r="D86" s="11"/>
      <c r="E86" s="12">
        <f>F85-F88</f>
        <v>0</v>
      </c>
      <c r="F86" s="13"/>
    </row>
    <row r="87" spans="2:6" ht="12.75">
      <c r="B87" s="9"/>
      <c r="C87" s="10"/>
      <c r="D87" s="11"/>
      <c r="E87" s="12">
        <f>F85-F88</f>
        <v>0</v>
      </c>
      <c r="F87" s="13"/>
    </row>
    <row r="88" spans="2:6" ht="12.75">
      <c r="B88" s="9"/>
      <c r="C88" s="14" t="s">
        <v>101</v>
      </c>
      <c r="D88" s="15"/>
      <c r="E88" s="16">
        <f>F88-F85</f>
        <v>0</v>
      </c>
      <c r="F88" s="17"/>
    </row>
    <row r="89" spans="2:6" ht="12.75">
      <c r="B89" s="9"/>
      <c r="C89" s="14"/>
      <c r="D89" s="15"/>
      <c r="E89" s="16">
        <f>F88-F85</f>
        <v>0</v>
      </c>
      <c r="F89" s="17"/>
    </row>
    <row r="90" spans="2:6" ht="12.75">
      <c r="B90" s="9"/>
      <c r="C90" s="14"/>
      <c r="D90" s="15"/>
      <c r="E90" s="16">
        <f>F88-F85</f>
        <v>0</v>
      </c>
      <c r="F90" s="17"/>
    </row>
    <row r="93" spans="2:6" ht="12.75">
      <c r="B93" s="8" t="s">
        <v>94</v>
      </c>
      <c r="C93" s="8"/>
      <c r="D93" s="8"/>
      <c r="E93" s="8"/>
      <c r="F93" s="8"/>
    </row>
    <row r="94" spans="2:6" ht="12.75">
      <c r="B94" s="9">
        <v>1</v>
      </c>
      <c r="C94" s="10" t="s">
        <v>100</v>
      </c>
      <c r="D94" s="11"/>
      <c r="E94" s="12">
        <f>F94-F97</f>
        <v>0</v>
      </c>
      <c r="F94" s="13"/>
    </row>
    <row r="95" spans="2:6" ht="12.75">
      <c r="B95" s="9"/>
      <c r="C95" s="10"/>
      <c r="D95" s="11"/>
      <c r="E95" s="12">
        <f>F94-F97</f>
        <v>0</v>
      </c>
      <c r="F95" s="13"/>
    </row>
    <row r="96" spans="2:6" ht="12.75">
      <c r="B96" s="9"/>
      <c r="C96" s="10"/>
      <c r="D96" s="11"/>
      <c r="E96" s="12">
        <f>F94-F97</f>
        <v>0</v>
      </c>
      <c r="F96" s="13"/>
    </row>
    <row r="97" spans="2:6" ht="12.75">
      <c r="B97" s="9"/>
      <c r="C97" s="14" t="s">
        <v>101</v>
      </c>
      <c r="D97" s="15"/>
      <c r="E97" s="16">
        <f>F97-F94</f>
        <v>0</v>
      </c>
      <c r="F97" s="17"/>
    </row>
    <row r="98" spans="2:6" ht="12.75">
      <c r="B98" s="9"/>
      <c r="C98" s="14"/>
      <c r="D98" s="15"/>
      <c r="E98" s="16">
        <f>F97-F94</f>
        <v>0</v>
      </c>
      <c r="F98" s="17"/>
    </row>
    <row r="99" spans="2:6" ht="12.75">
      <c r="B99" s="9"/>
      <c r="C99" s="14"/>
      <c r="D99" s="15"/>
      <c r="E99" s="16">
        <f>F97-F94</f>
        <v>0</v>
      </c>
      <c r="F99" s="17"/>
    </row>
    <row r="100" spans="2:6" ht="12.75">
      <c r="B100" s="9">
        <v>2</v>
      </c>
      <c r="C100" s="10" t="s">
        <v>100</v>
      </c>
      <c r="D100" s="11"/>
      <c r="E100" s="12">
        <f>F100-F103</f>
        <v>0</v>
      </c>
      <c r="F100" s="13"/>
    </row>
    <row r="101" spans="2:6" ht="12.75">
      <c r="B101" s="9"/>
      <c r="C101" s="10"/>
      <c r="D101" s="11"/>
      <c r="E101" s="12">
        <f>F100-F103</f>
        <v>0</v>
      </c>
      <c r="F101" s="13"/>
    </row>
    <row r="102" spans="2:6" ht="12.75">
      <c r="B102" s="9"/>
      <c r="C102" s="10"/>
      <c r="D102" s="11"/>
      <c r="E102" s="12">
        <f>F100-F103</f>
        <v>0</v>
      </c>
      <c r="F102" s="13"/>
    </row>
    <row r="103" spans="2:6" ht="12.75">
      <c r="B103" s="9"/>
      <c r="C103" s="14" t="s">
        <v>101</v>
      </c>
      <c r="D103" s="15"/>
      <c r="E103" s="16">
        <f>F103-F100</f>
        <v>0</v>
      </c>
      <c r="F103" s="17"/>
    </row>
    <row r="104" spans="2:6" ht="12.75">
      <c r="B104" s="9"/>
      <c r="C104" s="14"/>
      <c r="D104" s="15"/>
      <c r="E104" s="16">
        <f>F103-F100</f>
        <v>0</v>
      </c>
      <c r="F104" s="17"/>
    </row>
    <row r="105" spans="2:6" ht="12.75">
      <c r="B105" s="9"/>
      <c r="C105" s="14"/>
      <c r="D105" s="15"/>
      <c r="E105" s="16">
        <f>F103-F100</f>
        <v>0</v>
      </c>
      <c r="F105" s="17"/>
    </row>
    <row r="106" spans="2:6" ht="12.75">
      <c r="B106" s="9">
        <v>3</v>
      </c>
      <c r="C106" s="10" t="s">
        <v>100</v>
      </c>
      <c r="D106" s="11"/>
      <c r="E106" s="12">
        <f>F106-F109</f>
        <v>0</v>
      </c>
      <c r="F106" s="13"/>
    </row>
    <row r="107" spans="2:6" ht="12.75">
      <c r="B107" s="9"/>
      <c r="C107" s="10"/>
      <c r="D107" s="11"/>
      <c r="E107" s="12">
        <f>F106-F109</f>
        <v>0</v>
      </c>
      <c r="F107" s="13"/>
    </row>
    <row r="108" spans="2:6" ht="12.75">
      <c r="B108" s="9"/>
      <c r="C108" s="10"/>
      <c r="D108" s="11"/>
      <c r="E108" s="12">
        <f>F106-F109</f>
        <v>0</v>
      </c>
      <c r="F108" s="13"/>
    </row>
    <row r="109" spans="2:6" ht="12.75">
      <c r="B109" s="9"/>
      <c r="C109" s="14" t="s">
        <v>101</v>
      </c>
      <c r="D109" s="15"/>
      <c r="E109" s="16">
        <f>F109-F106</f>
        <v>0</v>
      </c>
      <c r="F109" s="17"/>
    </row>
    <row r="110" spans="2:6" ht="12.75">
      <c r="B110" s="9"/>
      <c r="C110" s="14"/>
      <c r="D110" s="15"/>
      <c r="E110" s="16">
        <f>F109-F106</f>
        <v>0</v>
      </c>
      <c r="F110" s="17"/>
    </row>
    <row r="111" spans="2:6" ht="12.75">
      <c r="B111" s="9"/>
      <c r="C111" s="14"/>
      <c r="D111" s="15"/>
      <c r="E111" s="16">
        <f>F109-F106</f>
        <v>0</v>
      </c>
      <c r="F111" s="17"/>
    </row>
    <row r="112" spans="2:6" ht="12.75">
      <c r="B112" s="9">
        <v>4</v>
      </c>
      <c r="C112" s="10" t="s">
        <v>100</v>
      </c>
      <c r="D112" s="11"/>
      <c r="E112" s="12">
        <f>F112-F115</f>
        <v>0</v>
      </c>
      <c r="F112" s="13"/>
    </row>
    <row r="113" spans="2:6" ht="12.75">
      <c r="B113" s="9"/>
      <c r="C113" s="10"/>
      <c r="D113" s="11"/>
      <c r="E113" s="12">
        <f>F112-F115</f>
        <v>0</v>
      </c>
      <c r="F113" s="13"/>
    </row>
    <row r="114" spans="2:6" ht="12.75">
      <c r="B114" s="9"/>
      <c r="C114" s="10"/>
      <c r="D114" s="11"/>
      <c r="E114" s="12">
        <f>F112-F115</f>
        <v>0</v>
      </c>
      <c r="F114" s="13"/>
    </row>
    <row r="115" spans="2:6" ht="12.75">
      <c r="B115" s="9"/>
      <c r="C115" s="14" t="s">
        <v>101</v>
      </c>
      <c r="D115" s="15"/>
      <c r="E115" s="16">
        <f>F115-F112</f>
        <v>0</v>
      </c>
      <c r="F115" s="17"/>
    </row>
    <row r="116" spans="2:6" ht="12.75">
      <c r="B116" s="9"/>
      <c r="C116" s="14"/>
      <c r="D116" s="15"/>
      <c r="E116" s="16">
        <f>F115-F112</f>
        <v>0</v>
      </c>
      <c r="F116" s="17"/>
    </row>
    <row r="117" spans="2:6" ht="12.75">
      <c r="B117" s="9"/>
      <c r="C117" s="14"/>
      <c r="D117" s="15"/>
      <c r="E117" s="16">
        <f>F115-F112</f>
        <v>0</v>
      </c>
      <c r="F117" s="17"/>
    </row>
    <row r="118" spans="2:6" ht="12.75">
      <c r="B118" s="9">
        <v>5</v>
      </c>
      <c r="C118" s="10" t="s">
        <v>100</v>
      </c>
      <c r="D118" s="11"/>
      <c r="E118" s="12">
        <f>F118-F121</f>
        <v>0</v>
      </c>
      <c r="F118" s="13"/>
    </row>
    <row r="119" spans="2:6" ht="12.75">
      <c r="B119" s="9"/>
      <c r="C119" s="10"/>
      <c r="D119" s="11"/>
      <c r="E119" s="12">
        <f>F118-F121</f>
        <v>0</v>
      </c>
      <c r="F119" s="13"/>
    </row>
    <row r="120" spans="2:6" ht="12.75">
      <c r="B120" s="9"/>
      <c r="C120" s="10"/>
      <c r="D120" s="11"/>
      <c r="E120" s="12">
        <f>F118-F121</f>
        <v>0</v>
      </c>
      <c r="F120" s="13"/>
    </row>
    <row r="121" spans="2:6" ht="12.75">
      <c r="B121" s="9"/>
      <c r="C121" s="14" t="s">
        <v>101</v>
      </c>
      <c r="D121" s="18"/>
      <c r="E121" s="16">
        <f>F121-F118</f>
        <v>0</v>
      </c>
      <c r="F121" s="17"/>
    </row>
    <row r="122" spans="2:6" ht="12.75">
      <c r="B122" s="9"/>
      <c r="C122" s="14"/>
      <c r="D122" s="18"/>
      <c r="E122" s="16">
        <f>F121-F118</f>
        <v>0</v>
      </c>
      <c r="F122" s="17"/>
    </row>
    <row r="123" spans="2:6" ht="12.75">
      <c r="B123" s="9"/>
      <c r="C123" s="14"/>
      <c r="D123" s="18"/>
      <c r="E123" s="16">
        <f>F121-F118</f>
        <v>0</v>
      </c>
      <c r="F123" s="17"/>
    </row>
    <row r="124" spans="2:6" ht="12.75">
      <c r="B124" s="9">
        <v>6</v>
      </c>
      <c r="C124" s="10" t="s">
        <v>100</v>
      </c>
      <c r="D124" s="11"/>
      <c r="E124" s="12">
        <f>F124-F127</f>
        <v>0</v>
      </c>
      <c r="F124" s="13"/>
    </row>
    <row r="125" spans="2:6" ht="12.75">
      <c r="B125" s="9"/>
      <c r="C125" s="10"/>
      <c r="D125" s="11"/>
      <c r="E125" s="12">
        <f>F124-F127</f>
        <v>0</v>
      </c>
      <c r="F125" s="13"/>
    </row>
    <row r="126" spans="2:6" ht="12.75">
      <c r="B126" s="9"/>
      <c r="C126" s="10"/>
      <c r="D126" s="11"/>
      <c r="E126" s="12">
        <f>F124-F127</f>
        <v>0</v>
      </c>
      <c r="F126" s="13"/>
    </row>
    <row r="127" spans="2:6" ht="12.75">
      <c r="B127" s="9"/>
      <c r="C127" s="14" t="s">
        <v>101</v>
      </c>
      <c r="D127" s="15"/>
      <c r="E127" s="16">
        <f>F127-F124</f>
        <v>0</v>
      </c>
      <c r="F127" s="17"/>
    </row>
    <row r="128" spans="2:6" ht="12.75">
      <c r="B128" s="9"/>
      <c r="C128" s="14"/>
      <c r="D128" s="15"/>
      <c r="E128" s="16">
        <f>F127-F124</f>
        <v>0</v>
      </c>
      <c r="F128" s="17"/>
    </row>
    <row r="129" spans="2:6" ht="12.75">
      <c r="B129" s="9"/>
      <c r="C129" s="14"/>
      <c r="D129" s="15"/>
      <c r="E129" s="16">
        <f>F127-F124</f>
        <v>0</v>
      </c>
      <c r="F129" s="17"/>
    </row>
    <row r="130" spans="2:6" ht="12.75">
      <c r="B130" s="9">
        <v>7</v>
      </c>
      <c r="C130" s="10" t="s">
        <v>100</v>
      </c>
      <c r="D130" s="11"/>
      <c r="E130" s="12">
        <f>F130-F133</f>
        <v>0</v>
      </c>
      <c r="F130" s="13"/>
    </row>
    <row r="131" spans="2:6" ht="12.75">
      <c r="B131" s="9"/>
      <c r="C131" s="10"/>
      <c r="D131" s="11"/>
      <c r="E131" s="12">
        <f>F130-F133</f>
        <v>0</v>
      </c>
      <c r="F131" s="13"/>
    </row>
    <row r="132" spans="2:6" ht="12.75">
      <c r="B132" s="9"/>
      <c r="C132" s="10"/>
      <c r="D132" s="11"/>
      <c r="E132" s="12">
        <f>F130-F133</f>
        <v>0</v>
      </c>
      <c r="F132" s="13"/>
    </row>
    <row r="133" spans="2:6" ht="12.75">
      <c r="B133" s="9"/>
      <c r="C133" s="14" t="s">
        <v>101</v>
      </c>
      <c r="D133" s="15"/>
      <c r="E133" s="16">
        <f>F133-F130</f>
        <v>0</v>
      </c>
      <c r="F133" s="17"/>
    </row>
    <row r="134" spans="2:6" ht="12.75">
      <c r="B134" s="9"/>
      <c r="C134" s="14"/>
      <c r="D134" s="15"/>
      <c r="E134" s="16">
        <f>F133-F130</f>
        <v>0</v>
      </c>
      <c r="F134" s="17"/>
    </row>
    <row r="135" spans="2:6" ht="12.75">
      <c r="B135" s="9"/>
      <c r="C135" s="14"/>
      <c r="D135" s="15"/>
      <c r="E135" s="16">
        <f>F133-F130</f>
        <v>0</v>
      </c>
      <c r="F135" s="17"/>
    </row>
    <row r="136" spans="2:6" ht="12.75">
      <c r="B136" s="9">
        <v>8</v>
      </c>
      <c r="C136" s="10" t="s">
        <v>100</v>
      </c>
      <c r="D136" s="11"/>
      <c r="E136" s="12">
        <f>F136-F139</f>
        <v>0</v>
      </c>
      <c r="F136" s="13"/>
    </row>
    <row r="137" spans="2:6" ht="12.75">
      <c r="B137" s="9"/>
      <c r="C137" s="10"/>
      <c r="D137" s="11"/>
      <c r="E137" s="12">
        <f>F136-F139</f>
        <v>0</v>
      </c>
      <c r="F137" s="13"/>
    </row>
    <row r="138" spans="2:6" ht="12.75">
      <c r="B138" s="9"/>
      <c r="C138" s="10"/>
      <c r="D138" s="11"/>
      <c r="E138" s="12">
        <f>F136-F139</f>
        <v>0</v>
      </c>
      <c r="F138" s="13"/>
    </row>
    <row r="139" spans="2:6" ht="12.75">
      <c r="B139" s="9"/>
      <c r="C139" s="14" t="s">
        <v>101</v>
      </c>
      <c r="D139" s="15"/>
      <c r="E139" s="16">
        <f>F139-F136</f>
        <v>0</v>
      </c>
      <c r="F139" s="17"/>
    </row>
    <row r="140" spans="2:6" ht="12.75">
      <c r="B140" s="9"/>
      <c r="C140" s="14"/>
      <c r="D140" s="15"/>
      <c r="E140" s="16">
        <f>F139-F136</f>
        <v>0</v>
      </c>
      <c r="F140" s="17"/>
    </row>
    <row r="141" spans="2:6" ht="12.75">
      <c r="B141" s="9"/>
      <c r="C141" s="14"/>
      <c r="D141" s="15"/>
      <c r="E141" s="16">
        <f>F139-F136</f>
        <v>0</v>
      </c>
      <c r="F141" s="17"/>
    </row>
    <row r="144" spans="2:6" ht="12.75">
      <c r="B144" s="8" t="s">
        <v>95</v>
      </c>
      <c r="C144" s="8"/>
      <c r="D144" s="8"/>
      <c r="E144" s="8"/>
      <c r="F144" s="8"/>
    </row>
    <row r="145" spans="2:6" ht="12.75">
      <c r="B145" s="9">
        <v>1</v>
      </c>
      <c r="C145" s="10" t="s">
        <v>100</v>
      </c>
      <c r="D145" s="11"/>
      <c r="E145" s="12">
        <f>F145-F148</f>
        <v>0</v>
      </c>
      <c r="F145" s="13"/>
    </row>
    <row r="146" spans="2:6" ht="12.75">
      <c r="B146" s="9"/>
      <c r="C146" s="10"/>
      <c r="D146" s="11"/>
      <c r="E146" s="12">
        <f>F145-F148</f>
        <v>0</v>
      </c>
      <c r="F146" s="13"/>
    </row>
    <row r="147" spans="2:6" ht="12.75">
      <c r="B147" s="9"/>
      <c r="C147" s="10"/>
      <c r="D147" s="11"/>
      <c r="E147" s="12">
        <f>F145-F148</f>
        <v>0</v>
      </c>
      <c r="F147" s="13"/>
    </row>
    <row r="148" spans="2:6" ht="12.75">
      <c r="B148" s="9"/>
      <c r="C148" s="14" t="s">
        <v>101</v>
      </c>
      <c r="D148" s="15"/>
      <c r="E148" s="16">
        <f>F148-F145</f>
        <v>0</v>
      </c>
      <c r="F148" s="17"/>
    </row>
    <row r="149" spans="2:6" ht="12.75">
      <c r="B149" s="9"/>
      <c r="C149" s="14"/>
      <c r="D149" s="15"/>
      <c r="E149" s="16">
        <f>F148-F145</f>
        <v>0</v>
      </c>
      <c r="F149" s="17"/>
    </row>
    <row r="150" spans="2:6" ht="12.75">
      <c r="B150" s="9"/>
      <c r="C150" s="14"/>
      <c r="D150" s="15"/>
      <c r="E150" s="16">
        <f>F148-F145</f>
        <v>0</v>
      </c>
      <c r="F150" s="17"/>
    </row>
    <row r="151" spans="2:6" ht="12.75">
      <c r="B151" s="9">
        <v>2</v>
      </c>
      <c r="C151" s="10" t="s">
        <v>100</v>
      </c>
      <c r="D151" s="11"/>
      <c r="E151" s="12">
        <f>F151-F154</f>
        <v>0</v>
      </c>
      <c r="F151" s="13"/>
    </row>
    <row r="152" spans="2:6" ht="12.75">
      <c r="B152" s="9"/>
      <c r="C152" s="10"/>
      <c r="D152" s="11"/>
      <c r="E152" s="12">
        <f>F151-F154</f>
        <v>0</v>
      </c>
      <c r="F152" s="13"/>
    </row>
    <row r="153" spans="2:6" ht="12.75">
      <c r="B153" s="9"/>
      <c r="C153" s="10"/>
      <c r="D153" s="11"/>
      <c r="E153" s="12">
        <f>F151-F154</f>
        <v>0</v>
      </c>
      <c r="F153" s="13"/>
    </row>
    <row r="154" spans="2:6" ht="12.75">
      <c r="B154" s="9"/>
      <c r="C154" s="14" t="s">
        <v>101</v>
      </c>
      <c r="D154" s="15"/>
      <c r="E154" s="16">
        <f>F154-F151</f>
        <v>0</v>
      </c>
      <c r="F154" s="17"/>
    </row>
    <row r="155" spans="2:6" ht="12.75">
      <c r="B155" s="9"/>
      <c r="C155" s="14"/>
      <c r="D155" s="15"/>
      <c r="E155" s="16">
        <f>F154-F151</f>
        <v>0</v>
      </c>
      <c r="F155" s="17"/>
    </row>
    <row r="156" spans="2:6" ht="12.75">
      <c r="B156" s="9"/>
      <c r="C156" s="14"/>
      <c r="D156" s="15"/>
      <c r="E156" s="16">
        <f>F154-F151</f>
        <v>0</v>
      </c>
      <c r="F156" s="17"/>
    </row>
    <row r="157" spans="2:6" ht="12.75">
      <c r="B157" s="9">
        <v>3</v>
      </c>
      <c r="C157" s="10" t="s">
        <v>100</v>
      </c>
      <c r="D157" s="11"/>
      <c r="E157" s="12">
        <f>F157-F160</f>
        <v>0</v>
      </c>
      <c r="F157" s="13"/>
    </row>
    <row r="158" spans="2:6" ht="12.75">
      <c r="B158" s="9"/>
      <c r="C158" s="10"/>
      <c r="D158" s="11"/>
      <c r="E158" s="12">
        <f>F157-F160</f>
        <v>0</v>
      </c>
      <c r="F158" s="13"/>
    </row>
    <row r="159" spans="2:6" ht="12.75">
      <c r="B159" s="9"/>
      <c r="C159" s="10"/>
      <c r="D159" s="11"/>
      <c r="E159" s="12">
        <f>F157-F160</f>
        <v>0</v>
      </c>
      <c r="F159" s="13"/>
    </row>
    <row r="160" spans="2:6" ht="12.75">
      <c r="B160" s="9"/>
      <c r="C160" s="14" t="s">
        <v>101</v>
      </c>
      <c r="D160" s="15"/>
      <c r="E160" s="16">
        <f>F160-F157</f>
        <v>0</v>
      </c>
      <c r="F160" s="17"/>
    </row>
    <row r="161" spans="2:6" ht="12.75">
      <c r="B161" s="9"/>
      <c r="C161" s="14"/>
      <c r="D161" s="15"/>
      <c r="E161" s="16">
        <f>F160-F157</f>
        <v>0</v>
      </c>
      <c r="F161" s="17"/>
    </row>
    <row r="162" spans="2:6" ht="12.75">
      <c r="B162" s="9"/>
      <c r="C162" s="14"/>
      <c r="D162" s="15"/>
      <c r="E162" s="16">
        <f>F160-F157</f>
        <v>0</v>
      </c>
      <c r="F162" s="17"/>
    </row>
    <row r="163" spans="2:6" ht="12.75">
      <c r="B163" s="9">
        <v>4</v>
      </c>
      <c r="C163" s="10" t="s">
        <v>100</v>
      </c>
      <c r="D163" s="11"/>
      <c r="E163" s="12">
        <f>F163-F166</f>
        <v>0</v>
      </c>
      <c r="F163" s="13"/>
    </row>
    <row r="164" spans="2:6" ht="12.75">
      <c r="B164" s="9"/>
      <c r="C164" s="10"/>
      <c r="D164" s="11"/>
      <c r="E164" s="12">
        <f>F163-F166</f>
        <v>0</v>
      </c>
      <c r="F164" s="13"/>
    </row>
    <row r="165" spans="2:6" ht="12.75">
      <c r="B165" s="9"/>
      <c r="C165" s="10"/>
      <c r="D165" s="11"/>
      <c r="E165" s="12">
        <f>F163-F166</f>
        <v>0</v>
      </c>
      <c r="F165" s="13"/>
    </row>
    <row r="166" spans="2:6" ht="12.75">
      <c r="B166" s="9"/>
      <c r="C166" s="14" t="s">
        <v>101</v>
      </c>
      <c r="D166" s="15"/>
      <c r="E166" s="16">
        <f>F166-F163</f>
        <v>0</v>
      </c>
      <c r="F166" s="17"/>
    </row>
    <row r="167" spans="2:6" ht="12.75">
      <c r="B167" s="9"/>
      <c r="C167" s="14"/>
      <c r="D167" s="15"/>
      <c r="E167" s="16">
        <f>F166-F163</f>
        <v>0</v>
      </c>
      <c r="F167" s="17"/>
    </row>
    <row r="168" spans="2:6" ht="12.75">
      <c r="B168" s="9"/>
      <c r="C168" s="14"/>
      <c r="D168" s="15"/>
      <c r="E168" s="16">
        <f>F166-F163</f>
        <v>0</v>
      </c>
      <c r="F168" s="17"/>
    </row>
    <row r="169" spans="2:6" ht="12.75">
      <c r="B169" s="9">
        <v>5</v>
      </c>
      <c r="C169" s="10" t="s">
        <v>100</v>
      </c>
      <c r="D169" s="11"/>
      <c r="E169" s="12">
        <f>F169-F172</f>
        <v>0</v>
      </c>
      <c r="F169" s="13"/>
    </row>
    <row r="170" spans="2:6" ht="12.75">
      <c r="B170" s="9"/>
      <c r="C170" s="10"/>
      <c r="D170" s="11"/>
      <c r="E170" s="12">
        <f>F169-F172</f>
        <v>0</v>
      </c>
      <c r="F170" s="13"/>
    </row>
    <row r="171" spans="2:6" ht="12.75">
      <c r="B171" s="9"/>
      <c r="C171" s="10"/>
      <c r="D171" s="11"/>
      <c r="E171" s="12">
        <f>F169-F172</f>
        <v>0</v>
      </c>
      <c r="F171" s="13"/>
    </row>
    <row r="172" spans="2:6" ht="12.75">
      <c r="B172" s="9"/>
      <c r="C172" s="14" t="s">
        <v>101</v>
      </c>
      <c r="D172" s="18"/>
      <c r="E172" s="16">
        <f>F172-F169</f>
        <v>0</v>
      </c>
      <c r="F172" s="17"/>
    </row>
    <row r="173" spans="2:6" ht="12.75">
      <c r="B173" s="9"/>
      <c r="C173" s="14"/>
      <c r="D173" s="18"/>
      <c r="E173" s="16">
        <f>F172-F169</f>
        <v>0</v>
      </c>
      <c r="F173" s="17"/>
    </row>
    <row r="174" spans="2:6" ht="12.75">
      <c r="B174" s="9"/>
      <c r="C174" s="14"/>
      <c r="D174" s="18"/>
      <c r="E174" s="16">
        <f>F172-F169</f>
        <v>0</v>
      </c>
      <c r="F174" s="17"/>
    </row>
    <row r="175" spans="2:6" ht="12.75">
      <c r="B175" s="9">
        <v>6</v>
      </c>
      <c r="C175" s="10" t="s">
        <v>100</v>
      </c>
      <c r="D175" s="11"/>
      <c r="E175" s="12">
        <f>F175-F178</f>
        <v>0</v>
      </c>
      <c r="F175" s="13"/>
    </row>
    <row r="176" spans="2:6" ht="12.75">
      <c r="B176" s="9"/>
      <c r="C176" s="10"/>
      <c r="D176" s="11"/>
      <c r="E176" s="12">
        <f>F175-F178</f>
        <v>0</v>
      </c>
      <c r="F176" s="13"/>
    </row>
    <row r="177" spans="2:6" ht="12.75">
      <c r="B177" s="9"/>
      <c r="C177" s="10"/>
      <c r="D177" s="11"/>
      <c r="E177" s="12">
        <f>F175-F178</f>
        <v>0</v>
      </c>
      <c r="F177" s="13"/>
    </row>
    <row r="178" spans="2:6" ht="12.75">
      <c r="B178" s="9"/>
      <c r="C178" s="14" t="s">
        <v>101</v>
      </c>
      <c r="D178" s="15"/>
      <c r="E178" s="16">
        <f>F178-F175</f>
        <v>0</v>
      </c>
      <c r="F178" s="17"/>
    </row>
    <row r="179" spans="2:6" ht="12.75">
      <c r="B179" s="9"/>
      <c r="C179" s="14"/>
      <c r="D179" s="15"/>
      <c r="E179" s="16">
        <f>F178-F175</f>
        <v>0</v>
      </c>
      <c r="F179" s="17"/>
    </row>
    <row r="180" spans="2:6" ht="12.75">
      <c r="B180" s="9"/>
      <c r="C180" s="14"/>
      <c r="D180" s="15"/>
      <c r="E180" s="16">
        <f>F178-F175</f>
        <v>0</v>
      </c>
      <c r="F180" s="17"/>
    </row>
    <row r="181" spans="2:6" ht="12.75">
      <c r="B181" s="9">
        <v>7</v>
      </c>
      <c r="C181" s="10" t="s">
        <v>100</v>
      </c>
      <c r="D181" s="11"/>
      <c r="E181" s="12">
        <f>F181-F184</f>
        <v>0</v>
      </c>
      <c r="F181" s="13"/>
    </row>
    <row r="182" spans="2:6" ht="12.75">
      <c r="B182" s="9"/>
      <c r="C182" s="10"/>
      <c r="D182" s="11"/>
      <c r="E182" s="12">
        <f>F181-F184</f>
        <v>0</v>
      </c>
      <c r="F182" s="13"/>
    </row>
    <row r="183" spans="2:6" ht="12.75">
      <c r="B183" s="9"/>
      <c r="C183" s="10"/>
      <c r="D183" s="11"/>
      <c r="E183" s="12">
        <f>F181-F184</f>
        <v>0</v>
      </c>
      <c r="F183" s="13"/>
    </row>
    <row r="184" spans="2:6" ht="12.75">
      <c r="B184" s="9"/>
      <c r="C184" s="14" t="s">
        <v>101</v>
      </c>
      <c r="D184" s="15"/>
      <c r="E184" s="16">
        <f>F184-F181</f>
        <v>0</v>
      </c>
      <c r="F184" s="17"/>
    </row>
    <row r="185" spans="2:6" ht="12.75">
      <c r="B185" s="9"/>
      <c r="C185" s="14"/>
      <c r="D185" s="15"/>
      <c r="E185" s="16">
        <f>F184-F181</f>
        <v>0</v>
      </c>
      <c r="F185" s="17"/>
    </row>
    <row r="186" spans="2:6" ht="12.75">
      <c r="B186" s="9"/>
      <c r="C186" s="14"/>
      <c r="D186" s="15"/>
      <c r="E186" s="16">
        <f>F184-F181</f>
        <v>0</v>
      </c>
      <c r="F186" s="17"/>
    </row>
  </sheetData>
  <sheetProtection selectLockedCells="1" selectUnlockedCells="1"/>
  <mergeCells count="118">
    <mergeCell ref="B42:F42"/>
    <mergeCell ref="B43:B48"/>
    <mergeCell ref="C43:C45"/>
    <mergeCell ref="F43:F45"/>
    <mergeCell ref="C46:C48"/>
    <mergeCell ref="F46:F48"/>
    <mergeCell ref="B49:B54"/>
    <mergeCell ref="C49:C51"/>
    <mergeCell ref="F49:F51"/>
    <mergeCell ref="C52:C54"/>
    <mergeCell ref="F52:F54"/>
    <mergeCell ref="B55:B60"/>
    <mergeCell ref="C55:C57"/>
    <mergeCell ref="F55:F57"/>
    <mergeCell ref="C58:C60"/>
    <mergeCell ref="F58:F60"/>
    <mergeCell ref="B61:B66"/>
    <mergeCell ref="C61:C63"/>
    <mergeCell ref="F61:F63"/>
    <mergeCell ref="C64:C66"/>
    <mergeCell ref="F64:F66"/>
    <mergeCell ref="B67:B72"/>
    <mergeCell ref="C67:C69"/>
    <mergeCell ref="F67:F69"/>
    <mergeCell ref="C70:C72"/>
    <mergeCell ref="F70:F72"/>
    <mergeCell ref="B73:B78"/>
    <mergeCell ref="C73:C75"/>
    <mergeCell ref="F73:F75"/>
    <mergeCell ref="C76:C78"/>
    <mergeCell ref="F76:F78"/>
    <mergeCell ref="B79:B84"/>
    <mergeCell ref="C79:C81"/>
    <mergeCell ref="F79:F81"/>
    <mergeCell ref="C82:C84"/>
    <mergeCell ref="F82:F84"/>
    <mergeCell ref="B85:B90"/>
    <mergeCell ref="C85:C87"/>
    <mergeCell ref="F85:F87"/>
    <mergeCell ref="C88:C90"/>
    <mergeCell ref="F88:F90"/>
    <mergeCell ref="B93:F93"/>
    <mergeCell ref="B94:B99"/>
    <mergeCell ref="C94:C96"/>
    <mergeCell ref="F94:F96"/>
    <mergeCell ref="C97:C99"/>
    <mergeCell ref="F97:F99"/>
    <mergeCell ref="B100:B105"/>
    <mergeCell ref="C100:C102"/>
    <mergeCell ref="F100:F102"/>
    <mergeCell ref="C103:C105"/>
    <mergeCell ref="F103:F105"/>
    <mergeCell ref="B106:B111"/>
    <mergeCell ref="C106:C108"/>
    <mergeCell ref="F106:F108"/>
    <mergeCell ref="C109:C111"/>
    <mergeCell ref="F109:F111"/>
    <mergeCell ref="B112:B117"/>
    <mergeCell ref="C112:C114"/>
    <mergeCell ref="F112:F114"/>
    <mergeCell ref="C115:C117"/>
    <mergeCell ref="F115:F117"/>
    <mergeCell ref="B118:B123"/>
    <mergeCell ref="C118:C120"/>
    <mergeCell ref="F118:F120"/>
    <mergeCell ref="C121:C123"/>
    <mergeCell ref="F121:F123"/>
    <mergeCell ref="B124:B129"/>
    <mergeCell ref="C124:C126"/>
    <mergeCell ref="F124:F126"/>
    <mergeCell ref="C127:C129"/>
    <mergeCell ref="F127:F129"/>
    <mergeCell ref="B130:B135"/>
    <mergeCell ref="C130:C132"/>
    <mergeCell ref="F130:F132"/>
    <mergeCell ref="C133:C135"/>
    <mergeCell ref="F133:F135"/>
    <mergeCell ref="B136:B141"/>
    <mergeCell ref="C136:C138"/>
    <mergeCell ref="F136:F138"/>
    <mergeCell ref="C139:C141"/>
    <mergeCell ref="F139:F141"/>
    <mergeCell ref="B144:F144"/>
    <mergeCell ref="B145:B150"/>
    <mergeCell ref="C145:C147"/>
    <mergeCell ref="F145:F147"/>
    <mergeCell ref="C148:C150"/>
    <mergeCell ref="F148:F150"/>
    <mergeCell ref="B151:B156"/>
    <mergeCell ref="C151:C153"/>
    <mergeCell ref="F151:F153"/>
    <mergeCell ref="C154:C156"/>
    <mergeCell ref="F154:F156"/>
    <mergeCell ref="B157:B162"/>
    <mergeCell ref="C157:C159"/>
    <mergeCell ref="F157:F159"/>
    <mergeCell ref="C160:C162"/>
    <mergeCell ref="F160:F162"/>
    <mergeCell ref="B163:B168"/>
    <mergeCell ref="C163:C165"/>
    <mergeCell ref="F163:F165"/>
    <mergeCell ref="C166:C168"/>
    <mergeCell ref="F166:F168"/>
    <mergeCell ref="B169:B174"/>
    <mergeCell ref="C169:C171"/>
    <mergeCell ref="F169:F171"/>
    <mergeCell ref="C172:C174"/>
    <mergeCell ref="F172:F174"/>
    <mergeCell ref="B175:B180"/>
    <mergeCell ref="C175:C177"/>
    <mergeCell ref="F175:F177"/>
    <mergeCell ref="C178:C180"/>
    <mergeCell ref="F178:F180"/>
    <mergeCell ref="B181:B186"/>
    <mergeCell ref="C181:C183"/>
    <mergeCell ref="F181:F183"/>
    <mergeCell ref="C184:C186"/>
    <mergeCell ref="F184:F18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87"/>
  <sheetViews>
    <sheetView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12.57421875" defaultRowHeight="12.75"/>
  <cols>
    <col min="1" max="1" width="5.00390625" style="0" customWidth="1"/>
    <col min="2" max="2" width="18.421875" style="0" customWidth="1"/>
    <col min="3" max="3" width="11.57421875" style="0" customWidth="1"/>
    <col min="4" max="4" width="7.7109375" style="0" customWidth="1"/>
    <col min="5" max="5" width="6.57421875" style="0" customWidth="1"/>
    <col min="6" max="6" width="18.421875" style="0" customWidth="1"/>
    <col min="7" max="16" width="5.140625" style="0" customWidth="1"/>
    <col min="17" max="18" width="11.57421875" style="0" customWidth="1"/>
    <col min="19" max="19" width="8.7109375" style="0" customWidth="1"/>
    <col min="20" max="28" width="5.140625" style="0" customWidth="1"/>
    <col min="29" max="29" width="4.8515625" style="0" customWidth="1"/>
    <col min="30" max="16384" width="11.57421875" style="0" customWidth="1"/>
  </cols>
  <sheetData>
    <row r="2" spans="7:19" ht="12.75">
      <c r="G2" t="s">
        <v>4</v>
      </c>
      <c r="S2" t="s">
        <v>5</v>
      </c>
    </row>
    <row r="3" spans="1:30" ht="30.75" customHeight="1">
      <c r="A3" t="s">
        <v>6</v>
      </c>
      <c r="B3" t="s">
        <v>3</v>
      </c>
      <c r="C3" t="s">
        <v>0</v>
      </c>
      <c r="D3" s="4" t="s">
        <v>1</v>
      </c>
      <c r="E3" s="4" t="s">
        <v>2</v>
      </c>
      <c r="F3" s="4" t="s">
        <v>3</v>
      </c>
      <c r="G3" s="5">
        <f>Monat01!$B$1</f>
        <v>39703</v>
      </c>
      <c r="H3" s="5">
        <f>Monat02!$B$1</f>
        <v>39731</v>
      </c>
      <c r="I3" s="5">
        <f>Monat03!$B$1</f>
        <v>39759</v>
      </c>
      <c r="J3" s="5">
        <f>Monat04!$B$1</f>
        <v>39787</v>
      </c>
      <c r="K3" s="5">
        <f>Monat05!$B$1</f>
        <v>39815</v>
      </c>
      <c r="L3" s="5">
        <f>Monat06!$B$1</f>
        <v>39855</v>
      </c>
      <c r="M3" s="5">
        <f>Monat07!$B$1</f>
        <v>39878</v>
      </c>
      <c r="N3" s="5">
        <f>Monat08!$B$1</f>
        <v>39906</v>
      </c>
      <c r="O3" s="5">
        <f>Monat09!$B$1</f>
        <v>39941</v>
      </c>
      <c r="P3" s="5">
        <f>Monat10!$B$1</f>
        <v>40004</v>
      </c>
      <c r="Q3" s="5">
        <f>Monat11!$B$1</f>
        <v>39605</v>
      </c>
      <c r="R3" s="5">
        <f>Monat12!$B$1</f>
        <v>39633</v>
      </c>
      <c r="S3" s="5">
        <f>Monat01!$B$1</f>
        <v>39703</v>
      </c>
      <c r="T3" s="5">
        <f>Monat02!$B$1</f>
        <v>39731</v>
      </c>
      <c r="U3" s="5">
        <f>Monat03!$B$1</f>
        <v>39759</v>
      </c>
      <c r="V3" s="5">
        <f>Monat04!$B$1</f>
        <v>39787</v>
      </c>
      <c r="W3" s="5">
        <f>Monat05!$B$1</f>
        <v>39815</v>
      </c>
      <c r="X3" s="5">
        <f>Monat06!$B$1</f>
        <v>39855</v>
      </c>
      <c r="Y3" s="5">
        <f>Monat07!$B$1</f>
        <v>39878</v>
      </c>
      <c r="Z3" s="5">
        <f>Monat08!$B$1</f>
        <v>39906</v>
      </c>
      <c r="AA3" s="5">
        <f>Monat09!$B$1</f>
        <v>39941</v>
      </c>
      <c r="AB3" s="5">
        <f>Monat10!$B$1</f>
        <v>40004</v>
      </c>
      <c r="AC3" s="5">
        <f>Monat11!$B$1</f>
        <v>39605</v>
      </c>
      <c r="AD3" s="5">
        <f>Monat12!$B$1</f>
        <v>39633</v>
      </c>
    </row>
    <row r="4" spans="1:29" ht="12.75">
      <c r="A4">
        <v>1</v>
      </c>
      <c r="B4" t="s">
        <v>7</v>
      </c>
      <c r="C4" s="3">
        <f>RANK(D4,$D$4:$D$87,0)</f>
        <v>9</v>
      </c>
      <c r="D4" s="3">
        <f>SUM(S4:AB4)</f>
        <v>16</v>
      </c>
      <c r="E4" s="3">
        <f>COUNTIF(G4:R4,"&gt;0")</f>
        <v>8</v>
      </c>
      <c r="F4" t="str">
        <f>B4</f>
        <v>Achim</v>
      </c>
      <c r="G4" s="3">
        <f>VLOOKUP($A4,Monat01!$A$7:$L$33,11,0)</f>
        <v>14</v>
      </c>
      <c r="I4" s="3">
        <f>VLOOKUP($A4,Monat03!$A$7:$L$34,11,0)</f>
        <v>3</v>
      </c>
      <c r="J4" s="3">
        <f>VLOOKUP($A4,Monat04!$A$7:$L$15,11,0)</f>
        <v>3</v>
      </c>
      <c r="K4" s="3">
        <f>VLOOKUP($A4,Monat05!$A$7:$L$23,11,0)</f>
        <v>9</v>
      </c>
      <c r="L4" s="3">
        <f>VLOOKUP($A4,Monat06!$A$7:$L$28,11,0)</f>
        <v>14</v>
      </c>
      <c r="N4" s="3">
        <f>VLOOKUP($A4,Monat08!$A$7:$L$31,11,0)</f>
        <v>12</v>
      </c>
      <c r="O4" s="3">
        <f>VLOOKUP($A4,Monat09!$A$7:$L$31,11,0)</f>
        <v>24</v>
      </c>
      <c r="P4" s="3">
        <f>VLOOKUP($A4,Monat10!$A$7:$L$34,11,0)</f>
        <v>9</v>
      </c>
      <c r="Q4" s="3" t="e">
        <f>VLOOKUP($A4,Monat11!$A$7:$L$33,11,0)</f>
        <v>#N/A</v>
      </c>
      <c r="S4" s="3">
        <f>VLOOKUP($A4,Monat01!$A$7:$L$33,12,0)</f>
        <v>1</v>
      </c>
      <c r="U4" s="3">
        <f>VLOOKUP($A4,Monat03!$A$7:$L$35,12,0)</f>
        <v>5</v>
      </c>
      <c r="V4" s="3">
        <f>VLOOKUP($A4,Monat04!$A$7:$L$15,12,0)</f>
        <v>5</v>
      </c>
      <c r="W4" s="3">
        <f>VLOOKUP($A4,Monat05!$A$7:$L$23,12,0)</f>
        <v>1</v>
      </c>
      <c r="X4" s="3">
        <f>VLOOKUP($A4,Monat06!$A$7:$L$28,12,0)</f>
        <v>1</v>
      </c>
      <c r="Z4" s="3">
        <f>VLOOKUP($A4,Monat08!$A$7:$L$31,12,0)</f>
        <v>1</v>
      </c>
      <c r="AA4" s="3">
        <f>VLOOKUP($A4,Monat09!$A$7:$L$31,12,0)</f>
        <v>1</v>
      </c>
      <c r="AB4" s="3">
        <f>VLOOKUP($A4,Monat10!$A$7:$L$34,12,0)</f>
        <v>1</v>
      </c>
      <c r="AC4" s="3" t="e">
        <f>VLOOKUP($A4,Monat11!$A$7:$L$33,12,0)</f>
        <v>#N/A</v>
      </c>
    </row>
    <row r="5" spans="1:29" ht="12.75">
      <c r="A5">
        <v>2</v>
      </c>
      <c r="B5" t="s">
        <v>8</v>
      </c>
      <c r="C5" s="3">
        <f>RANK(D5,$D$4:$D$87,0)</f>
        <v>17</v>
      </c>
      <c r="D5" s="3">
        <f>SUM(S5:AB5)</f>
        <v>11</v>
      </c>
      <c r="E5" s="3">
        <f>COUNTIF(G5:R5,"&gt;0")</f>
        <v>5</v>
      </c>
      <c r="F5" t="str">
        <f>B5</f>
        <v>Alf</v>
      </c>
      <c r="G5" s="3">
        <f>VLOOKUP($A5,Monat01!$A$7:$L$33,11,0)</f>
        <v>2</v>
      </c>
      <c r="H5" s="3">
        <f>VLOOKUP($A5,Monat02!$A$7:$L$29,11,0)</f>
        <v>17</v>
      </c>
      <c r="I5" s="3">
        <f>VLOOKUP($A5,Monat03!$A$7:$L$34,11,0)</f>
        <v>25</v>
      </c>
      <c r="N5" s="3">
        <f>VLOOKUP($A5,Monat08!$A$7:$L$31,11,0)</f>
        <v>8</v>
      </c>
      <c r="P5" s="3">
        <f>VLOOKUP($A5,Monat10!$A$7:$L$34,11,0)</f>
        <v>7</v>
      </c>
      <c r="Q5" s="3" t="e">
        <f>VLOOKUP($A5,Monat11!$A$7:$L$33,11,0)</f>
        <v>#N/A</v>
      </c>
      <c r="S5" s="3">
        <f>VLOOKUP($A5,Monat01!$A$7:$L$33,12,0)</f>
        <v>7</v>
      </c>
      <c r="T5" s="3">
        <f>VLOOKUP($A5,Monat02!$A$7:$L$29,12,0)</f>
        <v>1</v>
      </c>
      <c r="U5" s="3">
        <f>VLOOKUP($A5,Monat03!$A$7:$L$35,12,0)</f>
        <v>1</v>
      </c>
      <c r="Z5" s="3">
        <f>VLOOKUP($A5,Monat08!$A$7:$L$31,12,0)</f>
        <v>1</v>
      </c>
      <c r="AB5" s="3">
        <f>VLOOKUP($A5,Monat10!$A$7:$L$34,12,0)</f>
        <v>1</v>
      </c>
      <c r="AC5" s="3" t="e">
        <f>VLOOKUP($A5,Monat11!$A$7:$L$33,12,0)</f>
        <v>#N/A</v>
      </c>
    </row>
    <row r="6" spans="1:29" ht="12.75">
      <c r="A6">
        <v>3</v>
      </c>
      <c r="B6" t="s">
        <v>9</v>
      </c>
      <c r="C6" s="3">
        <f>RANK(D6,$D$4:$D$87,0)</f>
        <v>56</v>
      </c>
      <c r="D6" s="3">
        <f>SUM(S6:AB6)</f>
        <v>0</v>
      </c>
      <c r="E6" s="3">
        <f>COUNTIF(G6:R6,"&gt;0")</f>
        <v>0</v>
      </c>
      <c r="F6" t="str">
        <f>B6</f>
        <v>Andrea</v>
      </c>
      <c r="Q6" s="3" t="e">
        <f>VLOOKUP($A6,Monat11!$A$7:$L$33,11,0)</f>
        <v>#N/A</v>
      </c>
      <c r="AC6" s="3" t="e">
        <f>VLOOKUP($A6,Monat11!$A$7:$L$33,12,0)</f>
        <v>#N/A</v>
      </c>
    </row>
    <row r="7" spans="1:29" ht="12.75">
      <c r="A7">
        <v>4</v>
      </c>
      <c r="B7" t="s">
        <v>10</v>
      </c>
      <c r="C7" s="3">
        <f>RANK(D7,$D$4:$D$87,0)</f>
        <v>1</v>
      </c>
      <c r="D7" s="3">
        <f>SUM(S7:AB7)</f>
        <v>40</v>
      </c>
      <c r="E7" s="3">
        <f>COUNTIF(G7:R7,"&gt;0")</f>
        <v>9</v>
      </c>
      <c r="F7" t="str">
        <f>B7</f>
        <v>Andreas</v>
      </c>
      <c r="G7" s="3">
        <f>VLOOKUP($A7,Monat01!$A$7:$L$33,11,0)</f>
        <v>17</v>
      </c>
      <c r="H7" s="3">
        <f>VLOOKUP($A7,Monat02!$A$7:$L$29,11,0)</f>
        <v>4</v>
      </c>
      <c r="I7" s="3">
        <f>VLOOKUP($A7,Monat03!$A$7:$L$34,11,0)</f>
        <v>2</v>
      </c>
      <c r="K7" s="3">
        <f>VLOOKUP($A7,Monat05!$A$7:$L$23,11,0)</f>
        <v>4</v>
      </c>
      <c r="L7" s="3">
        <f>VLOOKUP($A7,Monat06!$A$7:$L$28,11,0)</f>
        <v>1</v>
      </c>
      <c r="M7" s="1">
        <f>VLOOKUP($A7,Monat07!$A$7:$L$15,11,0)</f>
        <v>3</v>
      </c>
      <c r="N7" s="3">
        <f>VLOOKUP($A7,Monat08!$A$7:$L$31,11,0)</f>
        <v>14</v>
      </c>
      <c r="O7" s="3">
        <f>VLOOKUP($A7,Monat09!$A$7:$L$31,11,0)</f>
        <v>2</v>
      </c>
      <c r="P7" s="3">
        <f>VLOOKUP($A7,Monat10!$A$7:$L$34,11,0)</f>
        <v>28</v>
      </c>
      <c r="Q7" s="3" t="e">
        <f>VLOOKUP($A7,Monat11!$A$7:$L$33,11,0)</f>
        <v>#N/A</v>
      </c>
      <c r="S7" s="3">
        <f>VLOOKUP($A7,Monat01!$A$7:$L$33,12,0)</f>
        <v>1</v>
      </c>
      <c r="T7" s="3">
        <f>VLOOKUP($A7,Monat02!$A$7:$L$29,12,0)</f>
        <v>4</v>
      </c>
      <c r="U7" s="3">
        <f>VLOOKUP($A7,Monat03!$A$7:$L$35,12,0)</f>
        <v>7</v>
      </c>
      <c r="W7" s="3">
        <f>VLOOKUP($A7,Monat05!$A$7:$L$23,12,0)</f>
        <v>4</v>
      </c>
      <c r="X7" s="3">
        <f>VLOOKUP($A7,Monat06!$A$7:$L$28,12,0)</f>
        <v>10</v>
      </c>
      <c r="Y7" s="3">
        <f>VLOOKUP($A7,Monat07!$A$7:$L$15,12,0)</f>
        <v>5</v>
      </c>
      <c r="Z7" s="3">
        <f>VLOOKUP($A7,Monat08!$A$7:$L$31,12,0)</f>
        <v>1</v>
      </c>
      <c r="AA7" s="3">
        <f>VLOOKUP($A7,Monat09!$A$7:$L$31,12,0)</f>
        <v>7</v>
      </c>
      <c r="AB7" s="3">
        <f>VLOOKUP($A7,Monat10!$A$7:$L$34,12,0)</f>
        <v>1</v>
      </c>
      <c r="AC7" s="3" t="e">
        <f>VLOOKUP($A7,Monat11!$A$7:$L$33,12,0)</f>
        <v>#N/A</v>
      </c>
    </row>
    <row r="8" spans="1:29" ht="12.75">
      <c r="A8">
        <v>5</v>
      </c>
      <c r="B8" t="s">
        <v>11</v>
      </c>
      <c r="C8" s="3">
        <f>RANK(D8,$D$4:$D$87,0)</f>
        <v>56</v>
      </c>
      <c r="D8" s="3">
        <f>SUM(S8:AB8)</f>
        <v>0</v>
      </c>
      <c r="E8" s="3">
        <f>COUNTIF(G8:R8,"&gt;0")</f>
        <v>0</v>
      </c>
      <c r="F8" t="str">
        <f>B8</f>
        <v>Armin</v>
      </c>
      <c r="Q8" s="3" t="e">
        <f>VLOOKUP($A8,Monat11!$A$7:$L$33,11,0)</f>
        <v>#N/A</v>
      </c>
      <c r="AC8" s="3" t="e">
        <f>VLOOKUP($A8,Monat11!$A$7:$L$33,12,0)</f>
        <v>#N/A</v>
      </c>
    </row>
    <row r="9" spans="1:29" ht="12.75">
      <c r="A9">
        <v>6</v>
      </c>
      <c r="B9" t="s">
        <v>12</v>
      </c>
      <c r="C9" s="3">
        <f>RANK(D9,$D$4:$D$87,0)</f>
        <v>30</v>
      </c>
      <c r="D9" s="3">
        <f>SUM(S9:AB9)</f>
        <v>5</v>
      </c>
      <c r="E9" s="3">
        <f>COUNTIF(G9:R9,"&gt;0")</f>
        <v>5</v>
      </c>
      <c r="F9" t="str">
        <f>B9</f>
        <v>August</v>
      </c>
      <c r="H9" s="3">
        <f>VLOOKUP($A9,Monat02!$A$7:$L$29,11,0)</f>
        <v>20</v>
      </c>
      <c r="I9" s="3">
        <f>VLOOKUP($A9,Monat03!$A$7:$L$34,11,0)</f>
        <v>16</v>
      </c>
      <c r="N9" s="3">
        <f>VLOOKUP($A9,Monat08!$A$7:$L$31,11,0)</f>
        <v>10</v>
      </c>
      <c r="O9" s="3">
        <f>VLOOKUP($A9,Monat09!$A$7:$L$31,11,0)</f>
        <v>22</v>
      </c>
      <c r="P9" s="3">
        <f>VLOOKUP($A9,Monat10!$A$7:$L$34,11,0)</f>
        <v>24</v>
      </c>
      <c r="Q9" s="3" t="e">
        <f>VLOOKUP($A9,Monat11!$A$7:$L$33,11,0)</f>
        <v>#N/A</v>
      </c>
      <c r="T9" s="3">
        <f>VLOOKUP($A9,Monat02!$A$7:$L$29,12,0)</f>
        <v>1</v>
      </c>
      <c r="U9" s="3">
        <f>VLOOKUP($A9,Monat03!$A$7:$L$35,12,0)</f>
        <v>1</v>
      </c>
      <c r="Z9" s="3">
        <f>VLOOKUP($A9,Monat08!$A$7:$L$31,12,0)</f>
        <v>1</v>
      </c>
      <c r="AA9" s="3">
        <f>VLOOKUP($A9,Monat09!$A$7:$L$31,12,0)</f>
        <v>1</v>
      </c>
      <c r="AB9" s="3">
        <f>VLOOKUP($A9,Monat10!$A$7:$L$34,12,0)</f>
        <v>1</v>
      </c>
      <c r="AC9" s="3" t="e">
        <f>VLOOKUP($A9,Monat11!$A$7:$L$33,12,0)</f>
        <v>#N/A</v>
      </c>
    </row>
    <row r="10" spans="1:29" ht="12.75">
      <c r="A10">
        <v>7</v>
      </c>
      <c r="B10" t="s">
        <v>13</v>
      </c>
      <c r="C10" s="3">
        <f>RANK(D10,$D$4:$D$87,0)</f>
        <v>30</v>
      </c>
      <c r="D10" s="3">
        <f>SUM(S10:AB10)</f>
        <v>5</v>
      </c>
      <c r="E10" s="3">
        <f>COUNTIF(G10:R10,"&gt;0")</f>
        <v>5</v>
      </c>
      <c r="F10" t="str">
        <f>B10</f>
        <v>Barbara</v>
      </c>
      <c r="G10" s="3">
        <f>VLOOKUP($A10,Monat01!$A$7:$L$33,11,0)</f>
        <v>22</v>
      </c>
      <c r="I10" s="3">
        <f>VLOOKUP($A10,Monat03!$A$7:$L$34,11,0)</f>
        <v>13</v>
      </c>
      <c r="K10" s="3">
        <f>VLOOKUP($A10,Monat05!$A$7:$L$23,11,0)</f>
        <v>12</v>
      </c>
      <c r="L10" s="3">
        <f>VLOOKUP($A10,Monat06!$A$7:$L$28,11,0)</f>
        <v>7</v>
      </c>
      <c r="P10" s="3">
        <f>VLOOKUP($A10,Monat10!$A$7:$L$34,11,0)</f>
        <v>20</v>
      </c>
      <c r="Q10" s="3" t="e">
        <f>VLOOKUP($A10,Monat11!$A$7:$L$33,11,0)</f>
        <v>#N/A</v>
      </c>
      <c r="S10" s="3">
        <f>VLOOKUP($A10,Monat01!$A$7:$L$33,12,0)</f>
        <v>1</v>
      </c>
      <c r="U10" s="3">
        <f>VLOOKUP($A10,Monat03!$A$7:$L$35,12,0)</f>
        <v>1</v>
      </c>
      <c r="W10" s="3">
        <f>VLOOKUP($A10,Monat05!$A$7:$L$23,12,0)</f>
        <v>1</v>
      </c>
      <c r="X10" s="3">
        <f>VLOOKUP($A10,Monat06!$A$7:$L$28,12,0)</f>
        <v>1</v>
      </c>
      <c r="AB10" s="3">
        <f>VLOOKUP($A10,Monat10!$A$7:$L$34,12,0)</f>
        <v>1</v>
      </c>
      <c r="AC10" s="3" t="e">
        <f>VLOOKUP($A10,Monat11!$A$7:$L$33,12,0)</f>
        <v>#N/A</v>
      </c>
    </row>
    <row r="11" spans="1:29" ht="12.75">
      <c r="A11">
        <v>8</v>
      </c>
      <c r="B11" t="s">
        <v>14</v>
      </c>
      <c r="C11" s="3">
        <f>RANK(D11,$D$4:$D$87,0)</f>
        <v>15</v>
      </c>
      <c r="D11" s="3">
        <f>SUM(S11:AB11)</f>
        <v>12</v>
      </c>
      <c r="E11" s="3">
        <f>COUNTIF(G11:R11,"&gt;0")</f>
        <v>3</v>
      </c>
      <c r="F11" t="str">
        <f>B11</f>
        <v>Christiane</v>
      </c>
      <c r="G11" s="3">
        <f>VLOOKUP($A11,Monat01!$A$7:$L$33,11,0)</f>
        <v>7</v>
      </c>
      <c r="I11" s="3">
        <f>VLOOKUP($A11,Monat03!$A$7:$L$34,11,0)</f>
        <v>20</v>
      </c>
      <c r="O11" s="3">
        <f>VLOOKUP($A11,Monat09!$A$7:$L$31,11,0)</f>
        <v>1</v>
      </c>
      <c r="Q11" s="3" t="e">
        <f>VLOOKUP($A11,Monat11!$A$7:$L$33,11,0)</f>
        <v>#N/A</v>
      </c>
      <c r="S11" s="3">
        <f>VLOOKUP($A11,Monat01!$A$7:$L$33,12,0)</f>
        <v>1</v>
      </c>
      <c r="U11" s="3">
        <f>VLOOKUP($A11,Monat03!$A$7:$L$35,12,0)</f>
        <v>1</v>
      </c>
      <c r="AA11" s="3">
        <f>VLOOKUP($A11,Monat09!$A$7:$L$31,12,0)</f>
        <v>10</v>
      </c>
      <c r="AC11" s="3" t="e">
        <f>VLOOKUP($A11,Monat11!$A$7:$L$33,12,0)</f>
        <v>#N/A</v>
      </c>
    </row>
    <row r="12" spans="1:29" ht="12.75">
      <c r="A12">
        <v>9</v>
      </c>
      <c r="B12" t="s">
        <v>15</v>
      </c>
      <c r="C12" s="3">
        <f>RANK(D12,$D$4:$D$87,0)</f>
        <v>9</v>
      </c>
      <c r="D12" s="3">
        <f>SUM(S12:AB12)</f>
        <v>16</v>
      </c>
      <c r="E12" s="3">
        <f>COUNTIF(G12:R12,"&gt;0")</f>
        <v>7</v>
      </c>
      <c r="F12" t="str">
        <f>B12</f>
        <v>Christina</v>
      </c>
      <c r="G12" s="3">
        <f>VLOOKUP($A12,Monat01!$A$7:$L$33,11,0)</f>
        <v>9</v>
      </c>
      <c r="H12" s="3">
        <f>VLOOKUP($A12,Monat02!$A$7:$L$29,11,0)</f>
        <v>1</v>
      </c>
      <c r="I12" s="3">
        <f>VLOOKUP($A12,Monat03!$A$7:$L$34,11,0)</f>
        <v>7</v>
      </c>
      <c r="K12" s="3">
        <f>VLOOKUP($A12,Monat05!$A$7:$L$23,11,0)</f>
        <v>15</v>
      </c>
      <c r="L12" s="3">
        <f>VLOOKUP($A12,Monat06!$A$7:$L$28,11,0)</f>
        <v>16</v>
      </c>
      <c r="O12" s="3">
        <f>VLOOKUP($A12,Monat09!$A$7:$L$31,11,0)</f>
        <v>18</v>
      </c>
      <c r="P12" s="3">
        <f>VLOOKUP($A12,Monat10!$A$7:$L$34,11,0)</f>
        <v>14</v>
      </c>
      <c r="Q12" s="3" t="e">
        <f>VLOOKUP($A12,Monat11!$A$7:$L$33,11,0)</f>
        <v>#N/A</v>
      </c>
      <c r="S12" s="3">
        <f>VLOOKUP($A12,Monat01!$A$7:$L$33,12,0)</f>
        <v>1</v>
      </c>
      <c r="T12" s="3">
        <f>VLOOKUP($A12,Monat02!$A$7:$L$29,12,0)</f>
        <v>10</v>
      </c>
      <c r="U12" s="3">
        <f>VLOOKUP($A12,Monat03!$A$7:$L$35,12,0)</f>
        <v>1</v>
      </c>
      <c r="W12" s="3">
        <f>VLOOKUP($A12,Monat05!$A$7:$L$23,12,0)</f>
        <v>1</v>
      </c>
      <c r="X12" s="3">
        <f>VLOOKUP($A12,Monat06!$A$7:$L$28,12,0)</f>
        <v>1</v>
      </c>
      <c r="AA12" s="3">
        <f>VLOOKUP($A12,Monat09!$A$7:$L$31,12,0)</f>
        <v>1</v>
      </c>
      <c r="AB12" s="3">
        <f>VLOOKUP($A12,Monat10!$A$7:$L$34,12,0)</f>
        <v>1</v>
      </c>
      <c r="AC12" s="3" t="e">
        <f>VLOOKUP($A12,Monat11!$A$7:$L$33,12,0)</f>
        <v>#N/A</v>
      </c>
    </row>
    <row r="13" spans="1:29" ht="12.75">
      <c r="A13">
        <v>10</v>
      </c>
      <c r="B13" t="s">
        <v>16</v>
      </c>
      <c r="C13" s="3">
        <f>RANK(D13,$D$4:$D$87,0)</f>
        <v>42</v>
      </c>
      <c r="D13" s="3">
        <f>SUM(S13:AB13)</f>
        <v>1</v>
      </c>
      <c r="E13" s="3">
        <f>COUNTIF(G13:R13,"&gt;0")</f>
        <v>1</v>
      </c>
      <c r="F13" t="str">
        <f>B13</f>
        <v>Claudia</v>
      </c>
      <c r="H13" s="3">
        <f>VLOOKUP($A13,Monat02!$A$7:$L$29,11,0)</f>
        <v>18</v>
      </c>
      <c r="Q13" s="3" t="e">
        <f>VLOOKUP($A13,Monat11!$A$7:$L$33,11,0)</f>
        <v>#N/A</v>
      </c>
      <c r="T13" s="3">
        <f>VLOOKUP($A13,Monat02!$A$7:$L$29,12,0)</f>
        <v>1</v>
      </c>
      <c r="AC13" s="3" t="e">
        <f>VLOOKUP($A13,Monat11!$A$7:$L$33,12,0)</f>
        <v>#N/A</v>
      </c>
    </row>
    <row r="14" spans="1:29" ht="12.75">
      <c r="A14">
        <v>11</v>
      </c>
      <c r="B14" t="s">
        <v>17</v>
      </c>
      <c r="C14" s="3">
        <f>RANK(D14,$D$4:$D$87,0)</f>
        <v>6</v>
      </c>
      <c r="D14" s="3">
        <f>SUM(S14:AB14)</f>
        <v>19</v>
      </c>
      <c r="E14" s="3">
        <f>COUNTIF(G14:R14,"&gt;0")</f>
        <v>9</v>
      </c>
      <c r="F14" t="str">
        <f>B14</f>
        <v>Daniel</v>
      </c>
      <c r="G14" s="3">
        <f>VLOOKUP($A14,Monat01!$A$7:$L$33,11,0)</f>
        <v>22</v>
      </c>
      <c r="I14" s="3">
        <f>VLOOKUP($A14,Monat03!$A$7:$L$34,11,0)</f>
        <v>20</v>
      </c>
      <c r="J14" s="3">
        <f>VLOOKUP($A14,Monat04!$A$7:$L$15,11,0)</f>
        <v>2</v>
      </c>
      <c r="K14" s="3">
        <f>VLOOKUP($A14,Monat05!$A$7:$L$23,11,0)</f>
        <v>11</v>
      </c>
      <c r="L14" s="3">
        <f>VLOOKUP($A14,Monat06!$A$7:$L$28,11,0)</f>
        <v>12</v>
      </c>
      <c r="M14" s="1">
        <f>VLOOKUP($A14,Monat07!$A$7:$L$15,11,0)</f>
        <v>4</v>
      </c>
      <c r="N14" s="3">
        <f>VLOOKUP($A14,Monat08!$A$7:$L$31,11,0)</f>
        <v>16</v>
      </c>
      <c r="O14" s="3">
        <f>VLOOKUP($A14,Monat09!$A$7:$L$31,11,0)</f>
        <v>6</v>
      </c>
      <c r="P14" s="3">
        <f>VLOOKUP($A14,Monat10!$A$7:$L$34,11,0)</f>
        <v>9</v>
      </c>
      <c r="Q14" s="3" t="e">
        <f>VLOOKUP($A14,Monat11!$A$7:$L$33,11,0)</f>
        <v>#N/A</v>
      </c>
      <c r="S14" s="3">
        <f>VLOOKUP($A14,Monat01!$A$7:$L$33,12,0)</f>
        <v>1</v>
      </c>
      <c r="U14" s="3">
        <f>VLOOKUP($A14,Monat03!$A$7:$L$35,12,0)</f>
        <v>1</v>
      </c>
      <c r="V14" s="3">
        <f>VLOOKUP($A14,Monat04!$A$7:$L$15,12,0)</f>
        <v>7</v>
      </c>
      <c r="W14" s="3">
        <f>VLOOKUP($A14,Monat05!$A$7:$L$23,12,0)</f>
        <v>1</v>
      </c>
      <c r="X14" s="3">
        <f>VLOOKUP($A14,Monat06!$A$7:$L$28,12,0)</f>
        <v>1</v>
      </c>
      <c r="Y14" s="3">
        <f>VLOOKUP($A14,Monat07!$A$7:$L$15,12,0)</f>
        <v>4</v>
      </c>
      <c r="Z14" s="3">
        <f>VLOOKUP($A14,Monat08!$A$7:$L$31,12,0)</f>
        <v>1</v>
      </c>
      <c r="AA14" s="3">
        <f>VLOOKUP($A14,Monat09!$A$7:$L$31,12,0)</f>
        <v>2</v>
      </c>
      <c r="AB14" s="3">
        <f>VLOOKUP($A14,Monat10!$A$7:$L$34,12,0)</f>
        <v>1</v>
      </c>
      <c r="AC14" s="3" t="e">
        <f>VLOOKUP($A14,Monat11!$A$7:$L$33,12,0)</f>
        <v>#N/A</v>
      </c>
    </row>
    <row r="15" spans="1:29" ht="12.75">
      <c r="A15">
        <v>12</v>
      </c>
      <c r="B15" t="s">
        <v>18</v>
      </c>
      <c r="C15" s="3">
        <f>RANK(D15,$D$4:$D$87,0)</f>
        <v>56</v>
      </c>
      <c r="D15" s="3">
        <f>SUM(S15:AB15)</f>
        <v>0</v>
      </c>
      <c r="E15" s="3">
        <f>COUNTIF(G15:R15,"&gt;0")</f>
        <v>0</v>
      </c>
      <c r="F15" t="str">
        <f>B15</f>
        <v>Daniel Hellwig</v>
      </c>
      <c r="Q15" s="3" t="e">
        <f>VLOOKUP($A15,Monat11!$A$7:$L$33,11,0)</f>
        <v>#N/A</v>
      </c>
      <c r="AC15" s="3" t="e">
        <f>VLOOKUP($A15,Monat11!$A$7:$L$33,12,0)</f>
        <v>#N/A</v>
      </c>
    </row>
    <row r="16" spans="1:29" ht="12.75">
      <c r="A16">
        <v>13</v>
      </c>
      <c r="B16" t="s">
        <v>19</v>
      </c>
      <c r="C16" s="3">
        <f>RANK(D16,$D$4:$D$87,0)</f>
        <v>56</v>
      </c>
      <c r="D16" s="3">
        <f>SUM(S16:AB16)</f>
        <v>0</v>
      </c>
      <c r="E16" s="3">
        <f>COUNTIF(G16:R16,"&gt;0")</f>
        <v>0</v>
      </c>
      <c r="F16" t="str">
        <f>B16</f>
        <v>Daniel Orth</v>
      </c>
      <c r="Q16" s="3" t="e">
        <f>VLOOKUP($A16,Monat11!$A$7:$L$33,11,0)</f>
        <v>#N/A</v>
      </c>
      <c r="AC16" s="3" t="e">
        <f>VLOOKUP($A16,Monat11!$A$7:$L$33,12,0)</f>
        <v>#N/A</v>
      </c>
    </row>
    <row r="17" spans="1:29" ht="12.75">
      <c r="A17">
        <v>14</v>
      </c>
      <c r="B17" t="s">
        <v>20</v>
      </c>
      <c r="C17" s="3">
        <f>RANK(D17,$D$4:$D$87,0)</f>
        <v>3</v>
      </c>
      <c r="D17" s="3">
        <f>SUM(S17:AB17)</f>
        <v>24</v>
      </c>
      <c r="E17" s="3">
        <f>COUNTIF(G17:R17,"&gt;0")</f>
        <v>8</v>
      </c>
      <c r="F17" t="str">
        <f>B17</f>
        <v>Dieter (Neulußheim)</v>
      </c>
      <c r="G17" s="3">
        <f>VLOOKUP($A17,Monat01!$A$7:$L$33,11,0)</f>
        <v>5</v>
      </c>
      <c r="H17" s="3">
        <f>VLOOKUP($A17,Monat02!$A$7:$L$29,11,0)</f>
        <v>9</v>
      </c>
      <c r="I17" s="3">
        <f>VLOOKUP($A17,Monat03!$A$7:$L$34,11,0)</f>
        <v>18</v>
      </c>
      <c r="J17" s="3">
        <f>VLOOKUP($A17,Monat04!$A$7:$L$15,11,0)</f>
        <v>6</v>
      </c>
      <c r="K17" s="3">
        <f>VLOOKUP($A17,Monat05!$A$7:$L$23,11,0)</f>
        <v>1</v>
      </c>
      <c r="L17" s="3">
        <f>VLOOKUP($A17,Monat06!$A$7:$L$28,11,0)</f>
        <v>17</v>
      </c>
      <c r="N17" s="3">
        <f>VLOOKUP($A17,Monat08!$A$7:$L$31,11,0)</f>
        <v>3</v>
      </c>
      <c r="O17" s="3">
        <f>VLOOKUP($A17,Monat09!$A$7:$L$31,11,0)</f>
        <v>16</v>
      </c>
      <c r="Q17" s="3" t="e">
        <f>VLOOKUP($A17,Monat11!$A$7:$L$33,11,0)</f>
        <v>#N/A</v>
      </c>
      <c r="S17" s="3">
        <f>VLOOKUP($A17,Monat01!$A$7:$L$33,12,0)</f>
        <v>3</v>
      </c>
      <c r="T17" s="3">
        <f>VLOOKUP($A17,Monat02!$A$7:$L$29,12,0)</f>
        <v>1</v>
      </c>
      <c r="U17" s="3">
        <f>VLOOKUP($A17,Monat03!$A$7:$L$35,12,0)</f>
        <v>1</v>
      </c>
      <c r="V17" s="3">
        <f>VLOOKUP($A17,Monat04!$A$7:$L$15,12,0)</f>
        <v>2</v>
      </c>
      <c r="W17" s="3">
        <f>VLOOKUP($A17,Monat05!$A$7:$L$23,12,0)</f>
        <v>10</v>
      </c>
      <c r="X17" s="3">
        <f>VLOOKUP($A17,Monat06!$A$7:$L$28,12,0)</f>
        <v>1</v>
      </c>
      <c r="Z17" s="3">
        <f>VLOOKUP($A17,Monat08!$A$7:$L$31,12,0)</f>
        <v>5</v>
      </c>
      <c r="AA17" s="3">
        <f>VLOOKUP($A17,Monat09!$A$7:$L$31,12,0)</f>
        <v>1</v>
      </c>
      <c r="AC17" s="3" t="e">
        <f>VLOOKUP($A17,Monat11!$A$7:$L$33,12,0)</f>
        <v>#N/A</v>
      </c>
    </row>
    <row r="18" spans="1:29" ht="12.75">
      <c r="A18">
        <v>15</v>
      </c>
      <c r="B18" t="s">
        <v>21</v>
      </c>
      <c r="C18" s="3">
        <f>RANK(D18,$D$4:$D$87,0)</f>
        <v>56</v>
      </c>
      <c r="D18" s="3">
        <f>SUM(S18:AB18)</f>
        <v>0</v>
      </c>
      <c r="E18" s="3">
        <f>COUNTIF(G18:R18,"&gt;0")</f>
        <v>0</v>
      </c>
      <c r="F18" t="str">
        <f>B18</f>
        <v>Dieter LU</v>
      </c>
      <c r="Q18" s="3" t="e">
        <f>VLOOKUP($A18,Monat11!$A$7:$L$33,11,0)</f>
        <v>#N/A</v>
      </c>
      <c r="AC18" s="3" t="e">
        <f>VLOOKUP($A18,Monat11!$A$7:$L$33,12,0)</f>
        <v>#N/A</v>
      </c>
    </row>
    <row r="19" spans="1:29" ht="12.75">
      <c r="A19">
        <v>16</v>
      </c>
      <c r="B19" t="s">
        <v>22</v>
      </c>
      <c r="C19" s="3">
        <f>RANK(D19,$D$4:$D$87,0)</f>
        <v>21</v>
      </c>
      <c r="D19" s="3">
        <f>SUM(S19:AB19)</f>
        <v>9</v>
      </c>
      <c r="E19" s="3">
        <f>COUNTIF(G19:R19,"&gt;0")</f>
        <v>8</v>
      </c>
      <c r="F19" t="str">
        <f>B19</f>
        <v>Dieter Staniewski</v>
      </c>
      <c r="G19" s="3">
        <f>VLOOKUP($A19,Monat01!$A$7:$L$33,11,0)</f>
        <v>8</v>
      </c>
      <c r="H19" s="3">
        <f>VLOOKUP($A19,Monat02!$A$7:$L$29,11,0)</f>
        <v>19</v>
      </c>
      <c r="I19" s="3">
        <f>VLOOKUP($A19,Monat03!$A$7:$L$34,11,0)</f>
        <v>14</v>
      </c>
      <c r="K19" s="3">
        <f>VLOOKUP($A19,Monat05!$A$7:$L$23,11,0)</f>
        <v>17</v>
      </c>
      <c r="L19" s="3">
        <f>VLOOKUP($A19,Monat06!$A$7:$L$28,11,0)</f>
        <v>21</v>
      </c>
      <c r="N19" s="3">
        <f>VLOOKUP($A19,Monat08!$A$7:$L$31,11,0)</f>
        <v>16</v>
      </c>
      <c r="O19" s="3">
        <f>VLOOKUP($A19,Monat09!$A$7:$L$31,11,0)</f>
        <v>10</v>
      </c>
      <c r="P19" s="3">
        <f>VLOOKUP($A19,Monat10!$A$7:$L$34,11,0)</f>
        <v>6</v>
      </c>
      <c r="Q19" s="3" t="e">
        <f>VLOOKUP($A19,Monat11!$A$7:$L$33,11,0)</f>
        <v>#N/A</v>
      </c>
      <c r="S19" s="3">
        <f>VLOOKUP($A19,Monat01!$A$7:$L$33,12,0)</f>
        <v>1</v>
      </c>
      <c r="T19" s="3">
        <f>VLOOKUP($A19,Monat02!$A$7:$L$29,12,0)</f>
        <v>1</v>
      </c>
      <c r="U19" s="3">
        <f>VLOOKUP($A19,Monat03!$A$7:$L$35,12,0)</f>
        <v>1</v>
      </c>
      <c r="W19" s="3">
        <f>VLOOKUP($A19,Monat05!$A$7:$L$23,12,0)</f>
        <v>1</v>
      </c>
      <c r="X19" s="3">
        <f>VLOOKUP($A19,Monat06!$A$7:$L$28,12,0)</f>
        <v>1</v>
      </c>
      <c r="Z19" s="3">
        <f>VLOOKUP($A19,Monat08!$A$7:$L$31,12,0)</f>
        <v>1</v>
      </c>
      <c r="AA19" s="3">
        <f>VLOOKUP($A19,Monat09!$A$7:$L$31,12,0)</f>
        <v>1</v>
      </c>
      <c r="AB19" s="3">
        <f>VLOOKUP($A19,Monat10!$A$7:$L$34,12,0)</f>
        <v>2</v>
      </c>
      <c r="AC19" s="3" t="e">
        <f>VLOOKUP($A19,Monat11!$A$7:$L$33,12,0)</f>
        <v>#N/A</v>
      </c>
    </row>
    <row r="20" spans="1:29" ht="12.75">
      <c r="A20">
        <v>17</v>
      </c>
      <c r="B20" t="s">
        <v>23</v>
      </c>
      <c r="C20" s="3">
        <f>RANK(D20,$D$4:$D$87,0)</f>
        <v>56</v>
      </c>
      <c r="D20" s="3">
        <f>SUM(S20:AB20)</f>
        <v>0</v>
      </c>
      <c r="E20" s="3">
        <f>COUNTIF(G20:R20,"&gt;0")</f>
        <v>0</v>
      </c>
      <c r="F20" t="str">
        <f>B20</f>
        <v>Doris</v>
      </c>
      <c r="Q20" s="3" t="e">
        <f>VLOOKUP($A20,Monat11!$A$7:$L$33,11,0)</f>
        <v>#N/A</v>
      </c>
      <c r="AC20" s="3" t="e">
        <f>VLOOKUP($A20,Monat11!$A$7:$L$33,12,0)</f>
        <v>#N/A</v>
      </c>
    </row>
    <row r="21" spans="1:29" ht="12.75">
      <c r="A21">
        <v>18</v>
      </c>
      <c r="B21" t="s">
        <v>24</v>
      </c>
      <c r="C21" s="3">
        <f>RANK(D21,$D$4:$D$87,0)</f>
        <v>15</v>
      </c>
      <c r="D21" s="3">
        <f>SUM(S21:AB21)</f>
        <v>12</v>
      </c>
      <c r="E21" s="3">
        <f>COUNTIF(G21:R21,"&gt;0")</f>
        <v>3</v>
      </c>
      <c r="F21" t="str">
        <f>B21</f>
        <v>Elfi</v>
      </c>
      <c r="G21" s="3">
        <f>VLOOKUP($A21,Monat01!$A$7:$L$33,11,0)</f>
        <v>16</v>
      </c>
      <c r="I21" s="3">
        <f>VLOOKUP($A21,Monat03!$A$7:$L$34,11,0)</f>
        <v>27</v>
      </c>
      <c r="P21" s="3">
        <f>VLOOKUP($A21,Monat10!$A$7:$L$34,11,0)</f>
        <v>1</v>
      </c>
      <c r="Q21" s="3" t="e">
        <f>VLOOKUP($A21,Monat11!$A$7:$L$33,11,0)</f>
        <v>#N/A</v>
      </c>
      <c r="S21" s="3">
        <f>VLOOKUP($A21,Monat01!$A$7:$L$33,12,0)</f>
        <v>1</v>
      </c>
      <c r="U21" s="3">
        <f>VLOOKUP($A21,Monat03!$A$7:$L$35,12,0)</f>
        <v>1</v>
      </c>
      <c r="AB21" s="3">
        <f>VLOOKUP($A21,Monat10!$A$7:$L$34,12,0)</f>
        <v>10</v>
      </c>
      <c r="AC21" s="3" t="e">
        <f>VLOOKUP($A21,Monat11!$A$7:$L$33,12,0)</f>
        <v>#N/A</v>
      </c>
    </row>
    <row r="22" spans="1:29" ht="12.75">
      <c r="A22">
        <v>19</v>
      </c>
      <c r="B22" t="s">
        <v>25</v>
      </c>
      <c r="C22" s="3">
        <f>RANK(D22,$D$4:$D$87,0)</f>
        <v>56</v>
      </c>
      <c r="D22" s="3">
        <f>SUM(S22:AB22)</f>
        <v>0</v>
      </c>
      <c r="E22" s="3">
        <f>COUNTIF(G22:R22,"&gt;0")</f>
        <v>0</v>
      </c>
      <c r="F22" t="str">
        <f>B22</f>
        <v>Frank</v>
      </c>
      <c r="Q22" s="3" t="e">
        <f>VLOOKUP($A22,Monat11!$A$7:$L$33,11,0)</f>
        <v>#N/A</v>
      </c>
      <c r="AC22" s="3" t="e">
        <f>VLOOKUP($A22,Monat11!$A$7:$L$33,12,0)</f>
        <v>#N/A</v>
      </c>
    </row>
    <row r="23" spans="1:29" ht="12.75">
      <c r="A23">
        <v>20</v>
      </c>
      <c r="B23" t="s">
        <v>26</v>
      </c>
      <c r="C23" s="3">
        <f>RANK(D23,$D$4:$D$87,0)</f>
        <v>23</v>
      </c>
      <c r="D23" s="3">
        <f>SUM(S23:AB23)</f>
        <v>8</v>
      </c>
      <c r="E23" s="3">
        <f>COUNTIF(G23:R23,"&gt;0")</f>
        <v>4</v>
      </c>
      <c r="F23" t="str">
        <f>B23</f>
        <v>Friedrich</v>
      </c>
      <c r="I23" s="3">
        <f>VLOOKUP($A23,Monat03!$A$7:$L$34,11,0)</f>
        <v>5</v>
      </c>
      <c r="J23" s="3">
        <f>VLOOKUP($A23,Monat04!$A$7:$L$15,11,0)</f>
        <v>5</v>
      </c>
      <c r="N23" s="3">
        <f>VLOOKUP($A23,Monat08!$A$7:$L$31,11,0)</f>
        <v>24</v>
      </c>
      <c r="O23" s="3">
        <f>VLOOKUP($A23,Monat09!$A$7:$L$31,11,0)</f>
        <v>8</v>
      </c>
      <c r="Q23" s="3" t="e">
        <f>VLOOKUP($A23,Monat11!$A$7:$L$33,11,0)</f>
        <v>#N/A</v>
      </c>
      <c r="U23" s="3">
        <f>VLOOKUP($A23,Monat03!$A$7:$L$35,12,0)</f>
        <v>3</v>
      </c>
      <c r="V23" s="3">
        <f>VLOOKUP($A23,Monat04!$A$7:$L$15,12,0)</f>
        <v>3</v>
      </c>
      <c r="Z23" s="3">
        <f>VLOOKUP($A23,Monat08!$A$7:$L$31,12,0)</f>
        <v>1</v>
      </c>
      <c r="AA23" s="3">
        <f>VLOOKUP($A23,Monat09!$A$7:$L$31,12,0)</f>
        <v>1</v>
      </c>
      <c r="AC23" s="3" t="e">
        <f>VLOOKUP($A23,Monat11!$A$7:$L$33,12,0)</f>
        <v>#N/A</v>
      </c>
    </row>
    <row r="24" spans="1:29" ht="12.75">
      <c r="A24">
        <v>21</v>
      </c>
      <c r="B24" t="s">
        <v>27</v>
      </c>
      <c r="C24" s="3">
        <f>RANK(D24,$D$4:$D$87,0)</f>
        <v>11</v>
      </c>
      <c r="D24" s="3">
        <f>SUM(S24:AB24)</f>
        <v>15</v>
      </c>
      <c r="E24" s="3">
        <f>COUNTIF(G24:R24,"&gt;0")</f>
        <v>6</v>
      </c>
      <c r="F24" t="str">
        <f>B24</f>
        <v>Gerhard</v>
      </c>
      <c r="G24" s="3">
        <f>VLOOKUP($A24,Monat01!$A$7:$L$33,11,0)</f>
        <v>26</v>
      </c>
      <c r="L24" s="3">
        <f>VLOOKUP($A24,Monat06!$A$7:$L$28,11,0)</f>
        <v>9</v>
      </c>
      <c r="M24" s="1">
        <f>VLOOKUP($A24,Monat07!$A$7:$L$15,11,0)</f>
        <v>7</v>
      </c>
      <c r="N24" s="3">
        <f>VLOOKUP($A24,Monat08!$A$7:$L$31,11,0)</f>
        <v>1</v>
      </c>
      <c r="O24" s="3">
        <f>VLOOKUP($A24,Monat09!$A$7:$L$31,11,0)</f>
        <v>23</v>
      </c>
      <c r="P24" s="3">
        <f>VLOOKUP($A24,Monat10!$A$7:$L$34,11,0)</f>
        <v>15</v>
      </c>
      <c r="Q24" s="3" t="e">
        <f>VLOOKUP($A24,Monat11!$A$7:$L$33,11,0)</f>
        <v>#N/A</v>
      </c>
      <c r="S24" s="3">
        <f>VLOOKUP($A24,Monat01!$A$7:$L$33,12,0)</f>
        <v>1</v>
      </c>
      <c r="X24" s="3">
        <f>VLOOKUP($A24,Monat06!$A$7:$L$28,12,0)</f>
        <v>1</v>
      </c>
      <c r="Y24" s="3">
        <f>VLOOKUP($A24,Monat07!$A$7:$L$15,12,0)</f>
        <v>1</v>
      </c>
      <c r="Z24" s="3">
        <f>VLOOKUP($A24,Monat08!$A$7:$L$31,12,0)</f>
        <v>10</v>
      </c>
      <c r="AA24" s="3">
        <f>VLOOKUP($A24,Monat09!$A$7:$L$31,12,0)</f>
        <v>1</v>
      </c>
      <c r="AB24" s="3">
        <f>VLOOKUP($A24,Monat10!$A$7:$L$34,12,0)</f>
        <v>1</v>
      </c>
      <c r="AC24" s="3" t="e">
        <f>VLOOKUP($A24,Monat11!$A$7:$L$33,12,0)</f>
        <v>#N/A</v>
      </c>
    </row>
    <row r="25" spans="1:29" ht="12.75">
      <c r="A25">
        <v>22</v>
      </c>
      <c r="B25" t="s">
        <v>28</v>
      </c>
      <c r="C25" s="3">
        <f>RANK(D25,$D$4:$D$87,0)</f>
        <v>56</v>
      </c>
      <c r="D25" s="3">
        <f>SUM(S25:AB25)</f>
        <v>0</v>
      </c>
      <c r="E25" s="3">
        <f>COUNTIF(G25:R25,"&gt;0")</f>
        <v>0</v>
      </c>
      <c r="F25" t="str">
        <f>B25</f>
        <v>Günter (LU)</v>
      </c>
      <c r="Q25" s="3" t="e">
        <f>VLOOKUP($A25,Monat11!$A$7:$L$33,11,0)</f>
        <v>#N/A</v>
      </c>
      <c r="AC25" s="3" t="e">
        <f>VLOOKUP($A25,Monat11!$A$7:$L$33,12,0)</f>
        <v>#N/A</v>
      </c>
    </row>
    <row r="26" spans="1:29" ht="12.75">
      <c r="A26">
        <v>23</v>
      </c>
      <c r="B26" t="s">
        <v>29</v>
      </c>
      <c r="C26" s="3">
        <f>RANK(D26,$D$4:$D$87,0)</f>
        <v>7</v>
      </c>
      <c r="D26" s="3">
        <f>SUM(S26:AB26)</f>
        <v>18</v>
      </c>
      <c r="E26" s="3">
        <f>COUNTIF(G26:R26,"&gt;0")</f>
        <v>6</v>
      </c>
      <c r="F26" t="str">
        <f>B26</f>
        <v>Heiko</v>
      </c>
      <c r="G26" s="3">
        <f>VLOOKUP($A26,Monat01!$A$7:$L$33,11,0)</f>
        <v>17</v>
      </c>
      <c r="I26" s="3">
        <f>VLOOKUP($A26,Monat03!$A$7:$L$34,11,0)</f>
        <v>1</v>
      </c>
      <c r="K26" s="3">
        <f>VLOOKUP($A26,Monat05!$A$7:$L$23,11,0)</f>
        <v>7</v>
      </c>
      <c r="L26" s="3">
        <f>VLOOKUP($A26,Monat06!$A$7:$L$28,11,0)</f>
        <v>4</v>
      </c>
      <c r="O26" s="3">
        <f>VLOOKUP($A26,Monat09!$A$7:$L$31,11,0)</f>
        <v>7</v>
      </c>
      <c r="P26" s="3">
        <f>VLOOKUP($A26,Monat10!$A$7:$L$34,11,0)</f>
        <v>9</v>
      </c>
      <c r="Q26" s="3" t="e">
        <f>VLOOKUP($A26,Monat11!$A$7:$L$33,11,0)</f>
        <v>#N/A</v>
      </c>
      <c r="S26" s="3">
        <f>VLOOKUP($A26,Monat01!$A$7:$L$33,12,0)</f>
        <v>1</v>
      </c>
      <c r="U26" s="3">
        <f>VLOOKUP($A26,Monat03!$A$7:$L$35,12,0)</f>
        <v>10</v>
      </c>
      <c r="W26" s="3">
        <f>VLOOKUP($A26,Monat05!$A$7:$L$23,12,0)</f>
        <v>1</v>
      </c>
      <c r="X26" s="3">
        <f>VLOOKUP($A26,Monat06!$A$7:$L$28,12,0)</f>
        <v>4</v>
      </c>
      <c r="AA26" s="3">
        <f>VLOOKUP($A26,Monat09!$A$7:$L$31,12,0)</f>
        <v>1</v>
      </c>
      <c r="AB26" s="3">
        <f>VLOOKUP($A26,Monat10!$A$7:$L$34,12,0)</f>
        <v>1</v>
      </c>
      <c r="AC26" s="3" t="e">
        <f>VLOOKUP($A26,Monat11!$A$7:$L$33,12,0)</f>
        <v>#N/A</v>
      </c>
    </row>
    <row r="27" spans="1:29" ht="12.75">
      <c r="A27">
        <v>24</v>
      </c>
      <c r="B27" t="s">
        <v>30</v>
      </c>
      <c r="C27" s="3">
        <f>RANK(D27,$D$4:$D$87,0)</f>
        <v>24</v>
      </c>
      <c r="D27" s="3">
        <f>SUM(S27:AB27)</f>
        <v>7</v>
      </c>
      <c r="E27" s="3">
        <f>COUNTIF(G27:R27,"&gt;0")</f>
        <v>7</v>
      </c>
      <c r="F27" t="str">
        <f>B27</f>
        <v>Helga</v>
      </c>
      <c r="G27" s="3">
        <f>VLOOKUP($A27,Monat01!$A$7:$L$33,11,0)</f>
        <v>25</v>
      </c>
      <c r="H27" s="3">
        <f>VLOOKUP($A27,Monat02!$A$7:$L$29,11,0)</f>
        <v>14</v>
      </c>
      <c r="I27" s="3">
        <f>VLOOKUP($A27,Monat03!$A$7:$L$34,11,0)</f>
        <v>24</v>
      </c>
      <c r="J27" s="3">
        <f>VLOOKUP($A27,Monat04!$A$7:$L$15,11,0)</f>
        <v>9</v>
      </c>
      <c r="L27" s="3">
        <f>VLOOKUP($A27,Monat06!$A$7:$L$28,11,0)</f>
        <v>19</v>
      </c>
      <c r="O27" s="3">
        <f>VLOOKUP($A27,Monat09!$A$7:$L$31,11,0)</f>
        <v>20</v>
      </c>
      <c r="P27" s="3">
        <f>VLOOKUP($A27,Monat10!$A$7:$L$34,11,0)</f>
        <v>23</v>
      </c>
      <c r="Q27" s="3" t="e">
        <f>VLOOKUP($A27,Monat11!$A$7:$L$33,11,0)</f>
        <v>#N/A</v>
      </c>
      <c r="S27" s="3">
        <f>VLOOKUP($A27,Monat01!$A$7:$L$33,12,0)</f>
        <v>1</v>
      </c>
      <c r="T27" s="3">
        <f>VLOOKUP($A27,Monat02!$A$7:$L$29,12,0)</f>
        <v>1</v>
      </c>
      <c r="U27" s="3">
        <f>VLOOKUP($A27,Monat03!$A$7:$L$35,12,0)</f>
        <v>1</v>
      </c>
      <c r="V27" s="3">
        <f>VLOOKUP($A27,Monat04!$A$7:$L$15,12,0)</f>
        <v>1</v>
      </c>
      <c r="X27" s="3">
        <f>VLOOKUP($A27,Monat06!$A$7:$L$28,12,0)</f>
        <v>1</v>
      </c>
      <c r="AA27" s="3">
        <f>VLOOKUP($A27,Monat09!$A$7:$L$31,12,0)</f>
        <v>1</v>
      </c>
      <c r="AB27" s="3">
        <f>VLOOKUP($A27,Monat10!$A$7:$L$34,12,0)</f>
        <v>1</v>
      </c>
      <c r="AC27" s="3" t="e">
        <f>VLOOKUP($A27,Monat11!$A$7:$L$33,12,0)</f>
        <v>#N/A</v>
      </c>
    </row>
    <row r="28" spans="1:29" ht="12.75">
      <c r="A28">
        <v>25</v>
      </c>
      <c r="B28" t="s">
        <v>31</v>
      </c>
      <c r="C28" s="3">
        <f>RANK(D28,$D$4:$D$87,0)</f>
        <v>56</v>
      </c>
      <c r="D28" s="3">
        <f>SUM(S28:AB28)</f>
        <v>0</v>
      </c>
      <c r="E28" s="3">
        <f>COUNTIF(G28:R28,"&gt;0")</f>
        <v>0</v>
      </c>
      <c r="F28" t="str">
        <f>B28</f>
        <v>Ilka</v>
      </c>
      <c r="Q28" s="3" t="e">
        <f>VLOOKUP($A28,Monat11!$A$7:$L$33,11,0)</f>
        <v>#N/A</v>
      </c>
      <c r="AC28" s="3" t="e">
        <f>VLOOKUP($A28,Monat11!$A$7:$L$33,12,0)</f>
        <v>#N/A</v>
      </c>
    </row>
    <row r="29" spans="1:29" ht="12.75">
      <c r="A29">
        <v>26</v>
      </c>
      <c r="B29" t="s">
        <v>32</v>
      </c>
      <c r="C29" s="3">
        <f>RANK(D29,$D$4:$D$87,0)</f>
        <v>56</v>
      </c>
      <c r="D29" s="3">
        <f>SUM(S29:AB29)</f>
        <v>0</v>
      </c>
      <c r="E29" s="3">
        <f>COUNTIF(G29:R29,"&gt;0")</f>
        <v>0</v>
      </c>
      <c r="F29" t="str">
        <f>B29</f>
        <v>Ingrid</v>
      </c>
      <c r="Q29" s="3" t="e">
        <f>VLOOKUP($A29,Monat11!$A$7:$L$33,11,0)</f>
        <v>#N/A</v>
      </c>
      <c r="AC29" s="3" t="e">
        <f>VLOOKUP($A29,Monat11!$A$7:$L$33,12,0)</f>
        <v>#N/A</v>
      </c>
    </row>
    <row r="30" spans="1:29" ht="12.75">
      <c r="A30">
        <v>27</v>
      </c>
      <c r="B30" t="s">
        <v>33</v>
      </c>
      <c r="C30" s="3">
        <f>RANK(D30,$D$4:$D$87,0)</f>
        <v>56</v>
      </c>
      <c r="D30" s="3">
        <f>SUM(S30:AB30)</f>
        <v>0</v>
      </c>
      <c r="E30" s="3">
        <f>COUNTIF(G30:R30,"&gt;0")</f>
        <v>0</v>
      </c>
      <c r="F30" t="str">
        <f>B30</f>
        <v>Joachim Hauff</v>
      </c>
      <c r="Q30" s="3" t="e">
        <f>VLOOKUP($A30,Monat11!$A$7:$L$33,11,0)</f>
        <v>#N/A</v>
      </c>
      <c r="AC30" s="3" t="e">
        <f>VLOOKUP($A30,Monat11!$A$7:$L$33,12,0)</f>
        <v>#N/A</v>
      </c>
    </row>
    <row r="31" spans="1:29" ht="12.75">
      <c r="A31">
        <v>28</v>
      </c>
      <c r="B31" t="s">
        <v>34</v>
      </c>
      <c r="C31" s="3">
        <f>RANK(D31,$D$4:$D$87,0)</f>
        <v>29</v>
      </c>
      <c r="D31" s="3">
        <f>SUM(S31:AB31)</f>
        <v>6</v>
      </c>
      <c r="E31" s="3">
        <f>COUNTIF(G31:R31,"&gt;0")</f>
        <v>3</v>
      </c>
      <c r="F31" t="str">
        <f>B31</f>
        <v>Johan</v>
      </c>
      <c r="H31" s="3">
        <f>VLOOKUP($A31,Monat02!$A$7:$L$29,11,0)</f>
        <v>22</v>
      </c>
      <c r="I31" s="3">
        <f>VLOOKUP($A31,Monat03!$A$7:$L$34,11,0)</f>
        <v>4</v>
      </c>
      <c r="L31" s="3">
        <f>VLOOKUP($A31,Monat06!$A$7:$L$28,11,0)</f>
        <v>12</v>
      </c>
      <c r="Q31" s="3" t="e">
        <f>VLOOKUP($A31,Monat11!$A$7:$L$33,11,0)</f>
        <v>#N/A</v>
      </c>
      <c r="T31" s="3">
        <f>VLOOKUP($A31,Monat02!$A$7:$L$29,12,0)</f>
        <v>1</v>
      </c>
      <c r="U31" s="3">
        <f>VLOOKUP($A31,Monat03!$A$7:$L$35,12,0)</f>
        <v>4</v>
      </c>
      <c r="X31" s="3">
        <f>VLOOKUP($A31,Monat06!$A$7:$L$28,12,0)</f>
        <v>1</v>
      </c>
      <c r="AC31" s="3" t="e">
        <f>VLOOKUP($A31,Monat11!$A$7:$L$33,12,0)</f>
        <v>#N/A</v>
      </c>
    </row>
    <row r="32" spans="1:29" ht="12.75">
      <c r="A32">
        <v>29</v>
      </c>
      <c r="B32" t="s">
        <v>35</v>
      </c>
      <c r="C32" s="3">
        <f>RANK(D32,$D$4:$D$87,0)</f>
        <v>8</v>
      </c>
      <c r="D32" s="3">
        <f>SUM(S32:AB32)</f>
        <v>17</v>
      </c>
      <c r="E32" s="3">
        <f>COUNTIF(G32:R32,"&gt;0")</f>
        <v>8</v>
      </c>
      <c r="F32" t="str">
        <f>B32</f>
        <v>Josef </v>
      </c>
      <c r="G32" s="3">
        <f>VLOOKUP($A32,Monat01!$A$7:$L$33,11,0)</f>
        <v>15</v>
      </c>
      <c r="H32" s="3">
        <f>VLOOKUP($A32,Monat02!$A$7:$L$29,11,0)</f>
        <v>11</v>
      </c>
      <c r="I32" s="3">
        <f>VLOOKUP($A32,Monat03!$A$7:$L$34,11,0)</f>
        <v>17</v>
      </c>
      <c r="L32" s="3">
        <f>VLOOKUP($A32,Monat06!$A$7:$L$28,11,0)</f>
        <v>11</v>
      </c>
      <c r="M32" s="1">
        <f>VLOOKUP($A32,Monat07!$A$7:$L$15,11,0)</f>
        <v>1</v>
      </c>
      <c r="N32" s="3">
        <f>VLOOKUP($A32,Monat08!$A$7:$L$31,11,0)</f>
        <v>23</v>
      </c>
      <c r="O32" s="3">
        <f>VLOOKUP($A32,Monat09!$A$7:$L$31,11,0)</f>
        <v>12</v>
      </c>
      <c r="P32" s="3">
        <f>VLOOKUP($A32,Monat10!$A$7:$L$34,11,0)</f>
        <v>8</v>
      </c>
      <c r="Q32" s="3" t="e">
        <f>VLOOKUP($A32,Monat11!$A$7:$L$33,11,0)</f>
        <v>#N/A</v>
      </c>
      <c r="S32" s="3">
        <f>VLOOKUP($A32,Monat01!$A$7:$L$33,12,0)</f>
        <v>1</v>
      </c>
      <c r="T32" s="3">
        <f>VLOOKUP($A32,Monat02!$A$7:$L$29,12,0)</f>
        <v>1</v>
      </c>
      <c r="U32" s="3">
        <f>VLOOKUP($A32,Monat03!$A$7:$L$35,12,0)</f>
        <v>1</v>
      </c>
      <c r="X32" s="3">
        <f>VLOOKUP($A32,Monat06!$A$7:$L$28,12,0)</f>
        <v>1</v>
      </c>
      <c r="Y32" s="3">
        <f>VLOOKUP($A32,Monat07!$A$7:$L$15,12,0)</f>
        <v>10</v>
      </c>
      <c r="Z32" s="3">
        <f>VLOOKUP($A32,Monat08!$A$7:$L$31,12,0)</f>
        <v>1</v>
      </c>
      <c r="AA32" s="3">
        <f>VLOOKUP($A32,Monat09!$A$7:$L$31,12,0)</f>
        <v>1</v>
      </c>
      <c r="AB32" s="3">
        <f>VLOOKUP($A32,Monat10!$A$7:$L$34,12,0)</f>
        <v>1</v>
      </c>
      <c r="AC32" s="3" t="e">
        <f>VLOOKUP($A32,Monat11!$A$7:$L$33,12,0)</f>
        <v>#N/A</v>
      </c>
    </row>
    <row r="33" spans="1:29" ht="12.75">
      <c r="A33">
        <v>30</v>
      </c>
      <c r="B33" t="s">
        <v>36</v>
      </c>
      <c r="C33" s="3">
        <f>RANK(D33,$D$4:$D$87,0)</f>
        <v>37</v>
      </c>
      <c r="D33" s="3">
        <f>SUM(S33:AB33)</f>
        <v>2</v>
      </c>
      <c r="E33" s="3">
        <f>COUNTIF(G33:R33,"&gt;0")</f>
        <v>1</v>
      </c>
      <c r="F33" t="str">
        <f>B33</f>
        <v>Karl-Heinz (Waldhof)</v>
      </c>
      <c r="H33" s="3">
        <f>VLOOKUP($A33,Monat02!$A$7:$L$29,11,0)</f>
        <v>6</v>
      </c>
      <c r="Q33" s="3" t="e">
        <f>VLOOKUP($A33,Monat11!$A$7:$L$33,11,0)</f>
        <v>#N/A</v>
      </c>
      <c r="T33" s="3">
        <f>VLOOKUP($A33,Monat02!$A$7:$L$29,12,0)</f>
        <v>2</v>
      </c>
      <c r="AC33" s="3" t="e">
        <f>VLOOKUP($A33,Monat11!$A$7:$L$33,12,0)</f>
        <v>#N/A</v>
      </c>
    </row>
    <row r="34" spans="1:29" ht="12.75">
      <c r="A34">
        <v>31</v>
      </c>
      <c r="B34" t="s">
        <v>37</v>
      </c>
      <c r="C34" s="3">
        <f>RANK(D34,$D$4:$D$87,0)</f>
        <v>56</v>
      </c>
      <c r="D34" s="3">
        <f>SUM(S34:AB34)</f>
        <v>0</v>
      </c>
      <c r="E34" s="3">
        <f>COUNTIF(G34:R34,"&gt;0")</f>
        <v>0</v>
      </c>
      <c r="F34" t="str">
        <f>B34</f>
        <v>Kille</v>
      </c>
      <c r="Q34" s="3" t="e">
        <f>VLOOKUP($A34,Monat11!$A$7:$L$33,11,0)</f>
        <v>#N/A</v>
      </c>
      <c r="AC34" s="3" t="e">
        <f>VLOOKUP($A34,Monat11!$A$7:$L$33,12,0)</f>
        <v>#N/A</v>
      </c>
    </row>
    <row r="35" spans="1:29" ht="12.75">
      <c r="A35">
        <v>32</v>
      </c>
      <c r="B35" t="s">
        <v>38</v>
      </c>
      <c r="C35" s="3">
        <f>RANK(D35,$D$4:$D$87,0)</f>
        <v>56</v>
      </c>
      <c r="D35" s="3">
        <f>SUM(S35:AB35)</f>
        <v>0</v>
      </c>
      <c r="E35" s="3">
        <f>COUNTIF(G35:R35,"&gt;0")</f>
        <v>0</v>
      </c>
      <c r="F35" t="str">
        <f>B35</f>
        <v>Klaus</v>
      </c>
      <c r="Q35" s="3" t="e">
        <f>VLOOKUP($A35,Monat11!$A$7:$L$33,11,0)</f>
        <v>#N/A</v>
      </c>
      <c r="AC35" s="3" t="e">
        <f>VLOOKUP($A35,Monat11!$A$7:$L$33,12,0)</f>
        <v>#N/A</v>
      </c>
    </row>
    <row r="36" spans="1:29" ht="12.75">
      <c r="A36">
        <v>33</v>
      </c>
      <c r="B36" t="s">
        <v>39</v>
      </c>
      <c r="C36" s="3">
        <f>RANK(D36,$D$4:$D$87,0)</f>
        <v>11</v>
      </c>
      <c r="D36" s="3">
        <f>SUM(S36:AB36)</f>
        <v>15</v>
      </c>
      <c r="E36" s="3">
        <f>COUNTIF(G36:R36,"&gt;0")</f>
        <v>7</v>
      </c>
      <c r="F36" t="str">
        <f>B36</f>
        <v>Leo</v>
      </c>
      <c r="G36" s="3">
        <f>VLOOKUP($A36,Monat01!$A$7:$L$33,11,0)</f>
        <v>19</v>
      </c>
      <c r="H36" s="3">
        <f>VLOOKUP($A36,Monat02!$A$7:$L$29,11,0)</f>
        <v>8</v>
      </c>
      <c r="I36" s="3">
        <f>VLOOKUP($A36,Monat03!$A$7:$L$34,11,0)</f>
        <v>15</v>
      </c>
      <c r="K36" s="3">
        <f>VLOOKUP($A36,Monat05!$A$7:$L$23,11,0)</f>
        <v>14</v>
      </c>
      <c r="L36" s="3">
        <f>VLOOKUP($A36,Monat06!$A$7:$L$28,11,0)</f>
        <v>2</v>
      </c>
      <c r="O36" s="3">
        <f>VLOOKUP($A36,Monat09!$A$7:$L$31,11,0)</f>
        <v>5</v>
      </c>
      <c r="P36" s="3">
        <f>VLOOKUP($A36,Monat10!$A$7:$L$34,11,0)</f>
        <v>18</v>
      </c>
      <c r="Q36" s="3" t="e">
        <f>VLOOKUP($A36,Monat11!$A$7:$L$33,11,0)</f>
        <v>#N/A</v>
      </c>
      <c r="S36" s="3">
        <f>VLOOKUP($A36,Monat01!$A$7:$L$33,12,0)</f>
        <v>1</v>
      </c>
      <c r="T36" s="3">
        <f>VLOOKUP($A36,Monat02!$A$7:$L$29,12,0)</f>
        <v>1</v>
      </c>
      <c r="U36" s="3">
        <f>VLOOKUP($A36,Monat03!$A$7:$L$35,12,0)</f>
        <v>1</v>
      </c>
      <c r="W36" s="3">
        <f>VLOOKUP($A36,Monat05!$A$7:$L$23,12,0)</f>
        <v>1</v>
      </c>
      <c r="X36" s="3">
        <f>VLOOKUP($A36,Monat06!$A$7:$L$28,12,0)</f>
        <v>7</v>
      </c>
      <c r="AA36" s="3">
        <f>VLOOKUP($A36,Monat09!$A$7:$L$31,12,0)</f>
        <v>3</v>
      </c>
      <c r="AB36" s="3">
        <f>VLOOKUP($A36,Monat10!$A$7:$L$34,12,0)</f>
        <v>1</v>
      </c>
      <c r="AC36" s="3" t="e">
        <f>VLOOKUP($A36,Monat11!$A$7:$L$33,12,0)</f>
        <v>#N/A</v>
      </c>
    </row>
    <row r="37" spans="1:29" ht="12.75">
      <c r="A37">
        <v>34</v>
      </c>
      <c r="B37" t="s">
        <v>40</v>
      </c>
      <c r="C37" s="3">
        <f>RANK(D37,$D$4:$D$87,0)</f>
        <v>24</v>
      </c>
      <c r="D37" s="3">
        <f>SUM(S37:AB37)</f>
        <v>7</v>
      </c>
      <c r="E37" s="3">
        <f>COUNTIF(G37:R37,"&gt;0")</f>
        <v>3</v>
      </c>
      <c r="F37" t="str">
        <f>B37</f>
        <v>Leopold</v>
      </c>
      <c r="H37" s="3">
        <f>VLOOKUP($A37,Monat02!$A$7:$L$29,11,0)</f>
        <v>10</v>
      </c>
      <c r="N37" s="3">
        <f>VLOOKUP($A37,Monat08!$A$7:$L$31,11,0)</f>
        <v>19</v>
      </c>
      <c r="O37" s="3">
        <f>VLOOKUP($A37,Monat09!$A$7:$L$31,11,0)</f>
        <v>3</v>
      </c>
      <c r="Q37" s="3" t="e">
        <f>VLOOKUP($A37,Monat11!$A$7:$L$33,11,0)</f>
        <v>#N/A</v>
      </c>
      <c r="T37" s="3">
        <f>VLOOKUP($A37,Monat02!$A$7:$L$29,12,0)</f>
        <v>1</v>
      </c>
      <c r="Z37" s="3">
        <f>VLOOKUP($A37,Monat08!$A$7:$L$31,12,0)</f>
        <v>1</v>
      </c>
      <c r="AA37" s="3">
        <f>VLOOKUP($A37,Monat09!$A$7:$L$31,12,0)</f>
        <v>5</v>
      </c>
      <c r="AC37" s="3" t="e">
        <f>VLOOKUP($A37,Monat11!$A$7:$L$33,12,0)</f>
        <v>#N/A</v>
      </c>
    </row>
    <row r="38" spans="1:29" ht="12.75">
      <c r="A38">
        <v>35</v>
      </c>
      <c r="B38" t="s">
        <v>41</v>
      </c>
      <c r="C38" s="3">
        <f>RANK(D38,$D$4:$D$87,0)</f>
        <v>24</v>
      </c>
      <c r="D38" s="3">
        <f>SUM(S38:AB38)</f>
        <v>7</v>
      </c>
      <c r="E38" s="3">
        <f>COUNTIF(G38:R38,"&gt;0")</f>
        <v>6</v>
      </c>
      <c r="F38" t="str">
        <f>B38</f>
        <v>Lisa</v>
      </c>
      <c r="G38" s="3">
        <f>VLOOKUP($A38,Monat01!$A$7:$L$33,11,0)</f>
        <v>6</v>
      </c>
      <c r="J38" s="3">
        <f>VLOOKUP($A38,Monat04!$A$7:$L$15,11,0)</f>
        <v>7</v>
      </c>
      <c r="K38" s="3">
        <f>VLOOKUP($A38,Monat05!$A$7:$L$23,11,0)</f>
        <v>10</v>
      </c>
      <c r="L38" s="3">
        <f>VLOOKUP($A38,Monat06!$A$7:$L$28,11,0)</f>
        <v>22</v>
      </c>
      <c r="N38" s="3">
        <f>VLOOKUP($A38,Monat08!$A$7:$L$31,11,0)</f>
        <v>21</v>
      </c>
      <c r="P38" s="3">
        <f>VLOOKUP($A38,Monat10!$A$7:$L$34,11,0)</f>
        <v>25</v>
      </c>
      <c r="Q38" s="3" t="e">
        <f>VLOOKUP($A38,Monat11!$A$7:$L$33,11,0)</f>
        <v>#N/A</v>
      </c>
      <c r="S38" s="3">
        <f>VLOOKUP($A38,Monat01!$A$7:$L$33,12,0)</f>
        <v>2</v>
      </c>
      <c r="V38" s="3">
        <f>VLOOKUP($A38,Monat04!$A$7:$L$15,12,0)</f>
        <v>1</v>
      </c>
      <c r="W38" s="3">
        <f>VLOOKUP($A38,Monat05!$A$7:$L$23,12,0)</f>
        <v>1</v>
      </c>
      <c r="X38" s="3">
        <f>VLOOKUP($A38,Monat06!$A$7:$L$28,12,0)</f>
        <v>1</v>
      </c>
      <c r="Z38" s="3">
        <f>VLOOKUP($A38,Monat08!$A$7:$L$31,12,0)</f>
        <v>1</v>
      </c>
      <c r="AB38" s="3">
        <f>VLOOKUP($A38,Monat10!$A$7:$L$34,12,0)</f>
        <v>1</v>
      </c>
      <c r="AC38" s="3" t="e">
        <f>VLOOKUP($A38,Monat11!$A$7:$L$33,12,0)</f>
        <v>#N/A</v>
      </c>
    </row>
    <row r="39" spans="1:29" ht="12.75">
      <c r="A39">
        <v>36</v>
      </c>
      <c r="B39" t="s">
        <v>42</v>
      </c>
      <c r="C39" s="3">
        <f>RANK(D39,$D$4:$D$87,0)</f>
        <v>24</v>
      </c>
      <c r="D39" s="3">
        <f>SUM(S39:AB39)</f>
        <v>7</v>
      </c>
      <c r="E39" s="3">
        <f>COUNTIF(G39:R39,"&gt;0")</f>
        <v>2</v>
      </c>
      <c r="F39" t="str">
        <f>B39</f>
        <v>Manfred</v>
      </c>
      <c r="K39" s="3">
        <f>VLOOKUP($A39,Monat05!$A$7:$L$23,11,0)</f>
        <v>2</v>
      </c>
      <c r="P39" s="3">
        <f>VLOOKUP($A39,Monat10!$A$7:$L$34,11,0)</f>
        <v>15</v>
      </c>
      <c r="Q39" s="3" t="e">
        <f>VLOOKUP($A39,Monat11!$A$7:$L$33,11,0)</f>
        <v>#N/A</v>
      </c>
      <c r="W39" s="3">
        <f>VLOOKUP($A39,Monat05!$A$7:$L$23,12,0)</f>
        <v>7</v>
      </c>
      <c r="AC39" s="3" t="e">
        <f>VLOOKUP($A39,Monat11!$A$7:$L$33,12,0)</f>
        <v>#N/A</v>
      </c>
    </row>
    <row r="40" spans="1:29" ht="12.75">
      <c r="A40">
        <v>37</v>
      </c>
      <c r="B40" t="s">
        <v>43</v>
      </c>
      <c r="C40" s="3">
        <f>RANK(D40,$D$4:$D$87,0)</f>
        <v>56</v>
      </c>
      <c r="D40" s="3">
        <f>SUM(S40:AB40)</f>
        <v>0</v>
      </c>
      <c r="E40" s="3">
        <f>COUNTIF(G40:R40,"&gt;0")</f>
        <v>0</v>
      </c>
      <c r="F40" t="str">
        <f>B40</f>
        <v>Marc</v>
      </c>
      <c r="Q40" s="3" t="e">
        <f>VLOOKUP($A40,Monat11!$A$7:$L$33,11,0)</f>
        <v>#N/A</v>
      </c>
      <c r="AC40" s="3" t="e">
        <f>VLOOKUP($A40,Monat11!$A$7:$L$33,12,0)</f>
        <v>#N/A</v>
      </c>
    </row>
    <row r="41" spans="1:29" ht="12.75">
      <c r="A41">
        <v>38</v>
      </c>
      <c r="B41" t="s">
        <v>44</v>
      </c>
      <c r="C41" s="3">
        <f>RANK(D41,$D$4:$D$87,0)</f>
        <v>56</v>
      </c>
      <c r="D41" s="3">
        <f>SUM(S41:AB41)</f>
        <v>0</v>
      </c>
      <c r="E41" s="3">
        <f>COUNTIF(G41:R41,"&gt;0")</f>
        <v>0</v>
      </c>
      <c r="F41" t="str">
        <f>B41</f>
        <v>Max</v>
      </c>
      <c r="Q41" s="3" t="e">
        <f>VLOOKUP($A41,Monat11!$A$7:$L$33,11,0)</f>
        <v>#N/A</v>
      </c>
      <c r="AC41" s="3" t="e">
        <f>VLOOKUP($A41,Monat11!$A$7:$L$33,12,0)</f>
        <v>#N/A</v>
      </c>
    </row>
    <row r="42" spans="1:29" ht="12.75">
      <c r="A42">
        <v>39</v>
      </c>
      <c r="B42" t="s">
        <v>45</v>
      </c>
      <c r="C42" s="3">
        <f>RANK(D42,$D$4:$D$87,0)</f>
        <v>56</v>
      </c>
      <c r="D42" s="3">
        <f>SUM(S42:AB42)</f>
        <v>0</v>
      </c>
      <c r="E42" s="3">
        <f>COUNTIF(G42:R42,"&gt;0")</f>
        <v>0</v>
      </c>
      <c r="F42" t="str">
        <f>B42</f>
        <v>Melanie</v>
      </c>
      <c r="Q42" s="3" t="e">
        <f>VLOOKUP($A42,Monat11!$A$7:$L$33,11,0)</f>
        <v>#N/A</v>
      </c>
      <c r="AC42" s="3" t="e">
        <f>VLOOKUP($A42,Monat11!$A$7:$L$33,12,0)</f>
        <v>#N/A</v>
      </c>
    </row>
    <row r="43" spans="1:29" ht="12.75">
      <c r="A43">
        <v>40</v>
      </c>
      <c r="B43" t="s">
        <v>46</v>
      </c>
      <c r="C43" s="3">
        <f>RANK(D43,$D$4:$D$87,0)</f>
        <v>2</v>
      </c>
      <c r="D43" s="3">
        <f>SUM(S43:AB43)</f>
        <v>35</v>
      </c>
      <c r="E43" s="3">
        <f>COUNTIF(G43:R43,"&gt;0")</f>
        <v>10</v>
      </c>
      <c r="F43" t="str">
        <f>B43</f>
        <v>Michele</v>
      </c>
      <c r="G43" s="3">
        <f>VLOOKUP($A43,Monat01!$A$7:$L$33,11,0)</f>
        <v>1</v>
      </c>
      <c r="H43" s="3">
        <f>VLOOKUP($A43,Monat02!$A$7:$L$29,11,0)</f>
        <v>4</v>
      </c>
      <c r="I43" s="3">
        <f>VLOOKUP($A43,Monat03!$A$7:$L$34,11,0)</f>
        <v>11</v>
      </c>
      <c r="J43" s="3">
        <f>VLOOKUP($A43,Monat04!$A$7:$L$15,11,0)</f>
        <v>4</v>
      </c>
      <c r="K43" s="3">
        <f>VLOOKUP($A43,Monat05!$A$7:$L$23,11,0)</f>
        <v>5</v>
      </c>
      <c r="L43" s="3">
        <f>VLOOKUP($A43,Monat06!$A$7:$L$28,11,0)</f>
        <v>5</v>
      </c>
      <c r="M43" s="1">
        <f>VLOOKUP($A43,Monat07!$A$7:$L$15,11,0)</f>
        <v>8</v>
      </c>
      <c r="N43" s="3">
        <f>VLOOKUP($A43,Monat08!$A$7:$L$31,11,0)</f>
        <v>4</v>
      </c>
      <c r="O43" s="3">
        <f>VLOOKUP($A43,Monat09!$A$7:$L$31,11,0)</f>
        <v>4</v>
      </c>
      <c r="P43" s="3">
        <f>VLOOKUP($A43,Monat10!$A$7:$L$34,11,0)</f>
        <v>20</v>
      </c>
      <c r="Q43" s="3" t="e">
        <f>VLOOKUP($A43,Monat11!$A$7:$L$33,11,0)</f>
        <v>#N/A</v>
      </c>
      <c r="S43" s="3">
        <f>VLOOKUP($A43,Monat01!$A$7:$L$33,12,0)</f>
        <v>10</v>
      </c>
      <c r="T43" s="3">
        <f>VLOOKUP($A43,Monat02!$A$7:$L$29,12,0)</f>
        <v>4</v>
      </c>
      <c r="U43" s="3">
        <f>VLOOKUP($A43,Monat03!$A$7:$L$35,12,0)</f>
        <v>1</v>
      </c>
      <c r="V43" s="3">
        <f>VLOOKUP($A43,Monat04!$A$7:$L$15,12,0)</f>
        <v>4</v>
      </c>
      <c r="W43" s="3">
        <f>VLOOKUP($A43,Monat05!$A$7:$L$23,12,0)</f>
        <v>3</v>
      </c>
      <c r="X43" s="3">
        <f>VLOOKUP($A43,Monat06!$A$7:$L$28,12,0)</f>
        <v>3</v>
      </c>
      <c r="Y43" s="3">
        <f>VLOOKUP($A43,Monat07!$A$7:$L$15,12,0)</f>
        <v>1</v>
      </c>
      <c r="Z43" s="3">
        <f>VLOOKUP($A43,Monat08!$A$7:$L$31,12,0)</f>
        <v>4</v>
      </c>
      <c r="AA43" s="3">
        <f>VLOOKUP($A43,Monat09!$A$7:$L$31,12,0)</f>
        <v>4</v>
      </c>
      <c r="AB43" s="3">
        <f>VLOOKUP($A43,Monat10!$A$7:$L$34,12,0)</f>
        <v>1</v>
      </c>
      <c r="AC43" s="3" t="e">
        <f>VLOOKUP($A43,Monat11!$A$7:$L$33,12,0)</f>
        <v>#N/A</v>
      </c>
    </row>
    <row r="44" spans="1:29" ht="12.75">
      <c r="A44">
        <v>41</v>
      </c>
      <c r="B44" t="s">
        <v>47</v>
      </c>
      <c r="C44" s="3">
        <f>RANK(D44,$D$4:$D$87,0)</f>
        <v>11</v>
      </c>
      <c r="D44" s="3">
        <f>SUM(S44:AB44)</f>
        <v>15</v>
      </c>
      <c r="E44" s="3">
        <f>COUNTIF(G44:R44,"&gt;0")</f>
        <v>6</v>
      </c>
      <c r="F44" t="str">
        <f>B44</f>
        <v>Oswin</v>
      </c>
      <c r="G44" s="3">
        <f>VLOOKUP($A44,Monat01!$A$7:$L$33,11,0)</f>
        <v>21</v>
      </c>
      <c r="H44" s="3">
        <f>VLOOKUP($A44,Monat02!$A$7:$L$29,11,0)</f>
        <v>12</v>
      </c>
      <c r="I44" s="3">
        <f>VLOOKUP($A44,Monat03!$A$7:$L$34,11,0)</f>
        <v>12</v>
      </c>
      <c r="N44" s="3">
        <f>VLOOKUP($A44,Monat08!$A$7:$L$31,11,0)</f>
        <v>2</v>
      </c>
      <c r="O44" s="3">
        <f>VLOOKUP($A44,Monat09!$A$7:$L$31,11,0)</f>
        <v>15</v>
      </c>
      <c r="P44" s="3">
        <f>VLOOKUP($A44,Monat10!$A$7:$L$34,11,0)</f>
        <v>4</v>
      </c>
      <c r="Q44" s="3" t="e">
        <f>VLOOKUP($A44,Monat11!$A$7:$L$33,11,0)</f>
        <v>#N/A</v>
      </c>
      <c r="S44" s="3">
        <f>VLOOKUP($A44,Monat01!$A$7:$L$33,12,0)</f>
        <v>1</v>
      </c>
      <c r="T44" s="3">
        <f>VLOOKUP($A44,Monat02!$A$7:$L$29,12,0)</f>
        <v>1</v>
      </c>
      <c r="U44" s="3">
        <f>VLOOKUP($A44,Monat03!$A$7:$L$35,12,0)</f>
        <v>1</v>
      </c>
      <c r="Z44" s="3">
        <f>VLOOKUP($A44,Monat08!$A$7:$L$31,12,0)</f>
        <v>7</v>
      </c>
      <c r="AA44" s="3">
        <f>VLOOKUP($A44,Monat09!$A$7:$L$31,12,0)</f>
        <v>1</v>
      </c>
      <c r="AB44" s="3">
        <f>VLOOKUP($A44,Monat10!$A$7:$L$34,12,0)</f>
        <v>4</v>
      </c>
      <c r="AC44" s="3" t="e">
        <f>VLOOKUP($A44,Monat11!$A$7:$L$33,12,0)</f>
        <v>#N/A</v>
      </c>
    </row>
    <row r="45" spans="1:29" ht="12.75">
      <c r="A45">
        <v>42</v>
      </c>
      <c r="B45" t="s">
        <v>48</v>
      </c>
      <c r="C45" s="3">
        <f>RANK(D45,$D$4:$D$87,0)</f>
        <v>20</v>
      </c>
      <c r="D45" s="3">
        <f>SUM(S45:AB45)</f>
        <v>10</v>
      </c>
      <c r="E45" s="3">
        <f>COUNTIF(G45:R45,"&gt;0")</f>
        <v>6</v>
      </c>
      <c r="F45" t="str">
        <f>B45</f>
        <v>Patricia</v>
      </c>
      <c r="H45" s="3">
        <f>VLOOKUP($A45,Monat02!$A$7:$L$29,11,0)</f>
        <v>20</v>
      </c>
      <c r="I45" s="3">
        <f>VLOOKUP($A45,Monat03!$A$7:$L$34,11,0)</f>
        <v>28</v>
      </c>
      <c r="L45" s="3">
        <f>VLOOKUP($A45,Monat06!$A$7:$L$28,11,0)</f>
        <v>15</v>
      </c>
      <c r="M45" s="1">
        <f>VLOOKUP($A45,Monat07!$A$7:$L$15,11,0)</f>
        <v>8</v>
      </c>
      <c r="N45" s="3">
        <f>VLOOKUP($A45,Monat08!$A$7:$L$31,11,0)</f>
        <v>21</v>
      </c>
      <c r="O45" s="3">
        <f>VLOOKUP($A45,Monat09!$A$7:$L$31,11,0)</f>
        <v>10</v>
      </c>
      <c r="Q45" s="3" t="e">
        <f>VLOOKUP($A45,Monat11!$A$7:$L$33,11,0)</f>
        <v>#N/A</v>
      </c>
      <c r="S45" s="3">
        <f>VLOOKUP($A45,Monat01!$A$7:$L$33,12,0)</f>
        <v>4</v>
      </c>
      <c r="T45" s="3">
        <f>VLOOKUP($A45,Monat02!$A$7:$L$29,12,0)</f>
        <v>1</v>
      </c>
      <c r="U45" s="3">
        <f>VLOOKUP($A45,Monat03!$A$7:$L$35,12,0)</f>
        <v>1</v>
      </c>
      <c r="X45" s="3">
        <f>VLOOKUP($A45,Monat06!$A$7:$L$28,12,0)</f>
        <v>1</v>
      </c>
      <c r="Y45" s="3">
        <f>VLOOKUP($A45,Monat07!$A$7:$L$15,12,0)</f>
        <v>1</v>
      </c>
      <c r="Z45" s="3">
        <f>VLOOKUP($A45,Monat08!$A$7:$L$31,12,0)</f>
        <v>1</v>
      </c>
      <c r="AA45" s="3">
        <f>VLOOKUP($A45,Monat09!$A$7:$L$31,12,0)</f>
        <v>1</v>
      </c>
      <c r="AC45" s="3" t="e">
        <f>VLOOKUP($A45,Monat11!$A$7:$L$33,12,0)</f>
        <v>#N/A</v>
      </c>
    </row>
    <row r="46" spans="1:29" ht="12.75">
      <c r="A46">
        <v>43</v>
      </c>
      <c r="B46" t="s">
        <v>49</v>
      </c>
      <c r="C46" s="3">
        <f>RANK(D46,$D$4:$D$87,0)</f>
        <v>56</v>
      </c>
      <c r="D46" s="3">
        <f>SUM(S46:AB46)</f>
        <v>0</v>
      </c>
      <c r="E46" s="3">
        <f>COUNTIF(G46:R46,"&gt;0")</f>
        <v>0</v>
      </c>
      <c r="F46" t="str">
        <f>B46</f>
        <v>Peter Komosa</v>
      </c>
      <c r="Q46" s="3" t="e">
        <f>VLOOKUP($A46,Monat11!$A$7:$L$33,11,0)</f>
        <v>#N/A</v>
      </c>
      <c r="AC46" s="3" t="e">
        <f>VLOOKUP($A46,Monat11!$A$7:$L$33,12,0)</f>
        <v>#N/A</v>
      </c>
    </row>
    <row r="47" spans="1:29" ht="12.75">
      <c r="A47">
        <v>44</v>
      </c>
      <c r="B47" t="s">
        <v>50</v>
      </c>
      <c r="C47" s="3">
        <f>RANK(D47,$D$4:$D$87,0)</f>
        <v>34</v>
      </c>
      <c r="D47" s="3">
        <f>SUM(S47:AB47)</f>
        <v>3</v>
      </c>
      <c r="E47" s="3">
        <f>COUNTIF(G47:R47,"&gt;0")</f>
        <v>2</v>
      </c>
      <c r="F47" t="str">
        <f>B47</f>
        <v>Rainer N.</v>
      </c>
      <c r="H47" s="3">
        <f>VLOOKUP($A47,Monat02!$A$7:$L$29,11,0)</f>
        <v>6</v>
      </c>
      <c r="I47" s="3">
        <f>VLOOKUP($A47,Monat03!$A$7:$L$34,11,0)</f>
        <v>10</v>
      </c>
      <c r="Q47" s="3" t="e">
        <f>VLOOKUP($A47,Monat11!$A$7:$L$33,11,0)</f>
        <v>#N/A</v>
      </c>
      <c r="T47" s="3">
        <f>VLOOKUP($A47,Monat02!$A$7:$L$29,12,0)</f>
        <v>2</v>
      </c>
      <c r="U47" s="3">
        <f>VLOOKUP($A47,Monat03!$A$7:$L$35,12,0)</f>
        <v>1</v>
      </c>
      <c r="AC47" s="3" t="e">
        <f>VLOOKUP($A47,Monat11!$A$7:$L$33,12,0)</f>
        <v>#N/A</v>
      </c>
    </row>
    <row r="48" spans="1:29" ht="12.75">
      <c r="A48">
        <v>45</v>
      </c>
      <c r="B48" t="s">
        <v>51</v>
      </c>
      <c r="C48" s="3">
        <f>RANK(D48,$D$4:$D$87,0)</f>
        <v>37</v>
      </c>
      <c r="D48" s="3">
        <f>SUM(S48:AB48)</f>
        <v>2</v>
      </c>
      <c r="E48" s="3">
        <f>COUNTIF(G48:R48,"&gt;0")</f>
        <v>1</v>
      </c>
      <c r="F48" t="str">
        <f>B48</f>
        <v>Ralf</v>
      </c>
      <c r="N48" s="3">
        <f>VLOOKUP($A48,Monat08!$A$7:$L$31,11,0)</f>
        <v>6</v>
      </c>
      <c r="Q48" s="3" t="e">
        <f>VLOOKUP($A48,Monat11!$A$7:$L$33,11,0)</f>
        <v>#N/A</v>
      </c>
      <c r="Z48" s="3">
        <f>VLOOKUP($A48,Monat08!$A$7:$L$31,12,0)</f>
        <v>2</v>
      </c>
      <c r="AC48" s="3" t="e">
        <f>VLOOKUP($A48,Monat11!$A$7:$L$33,12,0)</f>
        <v>#N/A</v>
      </c>
    </row>
    <row r="49" spans="1:29" ht="12.75">
      <c r="A49">
        <v>46</v>
      </c>
      <c r="B49" t="s">
        <v>52</v>
      </c>
      <c r="C49" s="3">
        <f>RANK(D49,$D$4:$D$87,0)</f>
        <v>56</v>
      </c>
      <c r="D49" s="3">
        <f>SUM(S49:AB49)</f>
        <v>0</v>
      </c>
      <c r="E49" s="3">
        <f>COUNTIF(G49:R49,"&gt;0")</f>
        <v>0</v>
      </c>
      <c r="F49" t="str">
        <f>B49</f>
        <v>Reiner J.</v>
      </c>
      <c r="Q49" s="3" t="e">
        <f>VLOOKUP($A49,Monat11!$A$7:$L$33,11,0)</f>
        <v>#N/A</v>
      </c>
      <c r="AC49" s="3" t="e">
        <f>VLOOKUP($A49,Monat11!$A$7:$L$33,12,0)</f>
        <v>#N/A</v>
      </c>
    </row>
    <row r="50" spans="1:29" ht="12.75">
      <c r="A50">
        <v>47</v>
      </c>
      <c r="B50" t="s">
        <v>53</v>
      </c>
      <c r="C50" s="3">
        <f>RANK(D50,$D$4:$D$87,0)</f>
        <v>56</v>
      </c>
      <c r="D50" s="3">
        <f>SUM(S50:AB50)</f>
        <v>0</v>
      </c>
      <c r="E50" s="3">
        <f>COUNTIF(G50:R50,"&gt;0")</f>
        <v>0</v>
      </c>
      <c r="F50" t="str">
        <f>B50</f>
        <v>Rolf (HD)</v>
      </c>
      <c r="Q50" s="3" t="e">
        <f>VLOOKUP($A50,Monat11!$A$7:$L$33,11,0)</f>
        <v>#N/A</v>
      </c>
      <c r="AC50" s="3" t="e">
        <f>VLOOKUP($A50,Monat11!$A$7:$L$33,12,0)</f>
        <v>#N/A</v>
      </c>
    </row>
    <row r="51" spans="1:29" ht="12.75">
      <c r="A51">
        <v>48</v>
      </c>
      <c r="B51" t="s">
        <v>54</v>
      </c>
      <c r="C51" s="3">
        <f>RANK(D51,$D$4:$D$87,0)</f>
        <v>30</v>
      </c>
      <c r="D51" s="3">
        <f>SUM(S51:AB51)</f>
        <v>5</v>
      </c>
      <c r="E51" s="3">
        <f>COUNTIF(G51:R51,"&gt;0")</f>
        <v>3</v>
      </c>
      <c r="F51" t="str">
        <f>B51</f>
        <v>Rudi</v>
      </c>
      <c r="H51" s="3">
        <f>VLOOKUP($A51,Monat02!$A$7:$L$29,11,0)</f>
        <v>13</v>
      </c>
      <c r="I51" s="3">
        <f>VLOOKUP($A51,Monat03!$A$7:$L$34,11,0)</f>
        <v>5</v>
      </c>
      <c r="N51" s="3">
        <f>VLOOKUP($A51,Monat08!$A$7:$L$31,11,0)</f>
        <v>13</v>
      </c>
      <c r="Q51" s="3" t="e">
        <f>VLOOKUP($A51,Monat11!$A$7:$L$33,11,0)</f>
        <v>#N/A</v>
      </c>
      <c r="T51" s="3">
        <f>VLOOKUP($A51,Monat02!$A$7:$L$29,12,0)</f>
        <v>1</v>
      </c>
      <c r="U51" s="3">
        <f>VLOOKUP($A51,Monat03!$A$7:$L$35,12,0)</f>
        <v>3</v>
      </c>
      <c r="Z51" s="3">
        <f>VLOOKUP($A51,Monat08!$A$7:$L$31,12,0)</f>
        <v>1</v>
      </c>
      <c r="AC51" s="3" t="e">
        <f>VLOOKUP($A51,Monat11!$A$7:$L$33,12,0)</f>
        <v>#N/A</v>
      </c>
    </row>
    <row r="52" spans="1:29" ht="12.75">
      <c r="A52">
        <v>49</v>
      </c>
      <c r="B52" t="s">
        <v>55</v>
      </c>
      <c r="C52" s="3">
        <f>RANK(D52,$D$4:$D$87,0)</f>
        <v>56</v>
      </c>
      <c r="D52" s="3">
        <f>SUM(S52:AB52)</f>
        <v>0</v>
      </c>
      <c r="E52" s="3">
        <f>COUNTIF(G52:R52,"&gt;0")</f>
        <v>0</v>
      </c>
      <c r="F52" t="str">
        <f>B52</f>
        <v>Sascha</v>
      </c>
      <c r="Q52" s="3" t="e">
        <f>VLOOKUP($A52,Monat11!$A$7:$L$33,11,0)</f>
        <v>#N/A</v>
      </c>
      <c r="AC52" s="3" t="e">
        <f>VLOOKUP($A52,Monat11!$A$7:$L$33,12,0)</f>
        <v>#N/A</v>
      </c>
    </row>
    <row r="53" spans="1:29" ht="12.75">
      <c r="A53">
        <v>50</v>
      </c>
      <c r="B53" t="s">
        <v>56</v>
      </c>
      <c r="C53" s="3">
        <f>RANK(D53,$D$4:$D$87,0)</f>
        <v>17</v>
      </c>
      <c r="D53" s="3">
        <f>SUM(S53:AB53)</f>
        <v>11</v>
      </c>
      <c r="E53" s="3">
        <f>COUNTIF(G53:R53,"&gt;0")</f>
        <v>4</v>
      </c>
      <c r="F53" t="str">
        <f>B53</f>
        <v>Steffi</v>
      </c>
      <c r="H53" s="3">
        <f>VLOOKUP($A53,Monat02!$A$7:$L$29,11,0)</f>
        <v>3</v>
      </c>
      <c r="I53" s="3">
        <f>VLOOKUP($A53,Monat03!$A$7:$L$34,11,0)</f>
        <v>19</v>
      </c>
      <c r="N53" s="3">
        <f>VLOOKUP($A53,Monat08!$A$7:$L$31,11,0)</f>
        <v>4</v>
      </c>
      <c r="O53" s="3">
        <f>VLOOKUP($A53,Monat09!$A$7:$L$31,11,0)</f>
        <v>9</v>
      </c>
      <c r="Q53" s="3" t="e">
        <f>VLOOKUP($A53,Monat11!$A$7:$L$33,11,0)</f>
        <v>#N/A</v>
      </c>
      <c r="T53" s="3">
        <f>VLOOKUP($A53,Monat02!$A$7:$L$29,12,0)</f>
        <v>5</v>
      </c>
      <c r="U53" s="3">
        <f>VLOOKUP($A53,Monat03!$A$7:$L$35,12,0)</f>
        <v>1</v>
      </c>
      <c r="Z53" s="3">
        <f>VLOOKUP($A53,Monat08!$A$7:$L$31,12,0)</f>
        <v>4</v>
      </c>
      <c r="AA53" s="3">
        <f>VLOOKUP($A53,Monat09!$A$7:$L$31,12,0)</f>
        <v>1</v>
      </c>
      <c r="AC53" s="3" t="e">
        <f>VLOOKUP($A53,Monat11!$A$7:$L$33,12,0)</f>
        <v>#N/A</v>
      </c>
    </row>
    <row r="54" spans="1:29" ht="12.75">
      <c r="A54">
        <v>51</v>
      </c>
      <c r="B54" t="s">
        <v>57</v>
      </c>
      <c r="C54" s="3">
        <f>RANK(D54,$D$4:$D$87,0)</f>
        <v>11</v>
      </c>
      <c r="D54" s="3">
        <f>SUM(S54:AB54)</f>
        <v>15</v>
      </c>
      <c r="E54" s="3">
        <f>COUNTIF(G54:R54,"&gt;0")</f>
        <v>8</v>
      </c>
      <c r="F54" t="str">
        <f>B54</f>
        <v>Thomas</v>
      </c>
      <c r="G54" s="3">
        <f>VLOOKUP($A54,Monat01!$A$7:$L$33,11,0)</f>
        <v>12</v>
      </c>
      <c r="I54" s="3">
        <f>VLOOKUP($A54,Monat03!$A$7:$L$34,11,0)</f>
        <v>26</v>
      </c>
      <c r="K54" s="3">
        <f>VLOOKUP($A54,Monat05!$A$7:$L$23,11,0)</f>
        <v>16</v>
      </c>
      <c r="L54" s="3">
        <f>VLOOKUP($A54,Monat06!$A$7:$L$28,11,0)</f>
        <v>6</v>
      </c>
      <c r="M54" s="1">
        <f>VLOOKUP($A54,Monat07!$A$7:$L$15,11,0)</f>
        <v>5</v>
      </c>
      <c r="N54" s="3">
        <f>VLOOKUP($A54,Monat08!$A$7:$L$31,11,0)</f>
        <v>15</v>
      </c>
      <c r="O54" s="3">
        <f>VLOOKUP($A54,Monat09!$A$7:$L$31,11,0)</f>
        <v>17</v>
      </c>
      <c r="P54" s="3">
        <f>VLOOKUP($A54,Monat10!$A$7:$L$34,11,0)</f>
        <v>3</v>
      </c>
      <c r="Q54" s="3" t="e">
        <f>VLOOKUP($A54,Monat11!$A$7:$L$33,11,0)</f>
        <v>#N/A</v>
      </c>
      <c r="S54" s="3">
        <f>VLOOKUP($A54,Monat01!$A$7:$L$33,12,0)</f>
        <v>1</v>
      </c>
      <c r="U54" s="3">
        <f>VLOOKUP($A54,Monat03!$A$7:$L$35,12,0)</f>
        <v>1</v>
      </c>
      <c r="W54" s="3">
        <f>VLOOKUP($A54,Monat05!$A$7:$L$23,12,0)</f>
        <v>1</v>
      </c>
      <c r="X54" s="3">
        <f>VLOOKUP($A54,Monat06!$A$7:$L$28,12,0)</f>
        <v>2</v>
      </c>
      <c r="Y54" s="3">
        <f>VLOOKUP($A54,Monat07!$A$7:$L$15,12,0)</f>
        <v>3</v>
      </c>
      <c r="Z54" s="3">
        <f>VLOOKUP($A54,Monat08!$A$7:$L$31,12,0)</f>
        <v>1</v>
      </c>
      <c r="AA54" s="3">
        <f>VLOOKUP($A54,Monat09!$A$7:$L$31,12,0)</f>
        <v>1</v>
      </c>
      <c r="AB54" s="3">
        <f>VLOOKUP($A54,Monat10!$A$7:$L$34,12,0)</f>
        <v>5</v>
      </c>
      <c r="AC54" s="3" t="e">
        <f>VLOOKUP($A54,Monat11!$A$7:$L$33,12,0)</f>
        <v>#N/A</v>
      </c>
    </row>
    <row r="55" spans="1:29" ht="12.75">
      <c r="A55">
        <v>52</v>
      </c>
      <c r="B55" t="s">
        <v>58</v>
      </c>
      <c r="C55" s="3">
        <f>RANK(D55,$D$4:$D$87,0)</f>
        <v>42</v>
      </c>
      <c r="D55" s="3">
        <f>SUM(S55:AB55)</f>
        <v>1</v>
      </c>
      <c r="E55" s="3">
        <f>COUNTIF(G55:R55,"&gt;0")</f>
        <v>1</v>
      </c>
      <c r="F55" t="str">
        <f>B55</f>
        <v>Toto</v>
      </c>
      <c r="G55" s="3">
        <f>VLOOKUP($A55,Monat01!$A$7:$L$33,11,0)</f>
        <v>11</v>
      </c>
      <c r="Q55" s="3" t="e">
        <f>VLOOKUP($A55,Monat11!$A$7:$L$33,11,0)</f>
        <v>#N/A</v>
      </c>
      <c r="S55" s="3">
        <f>VLOOKUP($A55,Monat01!$A$7:$L$33,12,0)</f>
        <v>1</v>
      </c>
      <c r="AC55" s="3" t="e">
        <f>VLOOKUP($A55,Monat11!$A$7:$L$33,12,0)</f>
        <v>#N/A</v>
      </c>
    </row>
    <row r="56" spans="1:29" ht="12.75">
      <c r="A56">
        <v>53</v>
      </c>
      <c r="B56" t="s">
        <v>59</v>
      </c>
      <c r="C56" s="3">
        <f>RANK(D56,$D$4:$D$87,0)</f>
        <v>4</v>
      </c>
      <c r="D56" s="3">
        <f>SUM(S56:AB56)</f>
        <v>21</v>
      </c>
      <c r="E56" s="3">
        <f>COUNTIF(G56:R56,"&gt;0")</f>
        <v>8</v>
      </c>
      <c r="F56" t="str">
        <f>B56</f>
        <v>Ulrich</v>
      </c>
      <c r="G56" s="3">
        <f>VLOOKUP($A56,Monat01!$A$7:$L$33,11,0)</f>
        <v>2</v>
      </c>
      <c r="H56" s="3">
        <f>VLOOKUP($A56,Monat02!$A$7:$L$29,11,0)</f>
        <v>2</v>
      </c>
      <c r="I56" s="3">
        <f>VLOOKUP($A56,Monat03!$A$7:$L$34,11,0)</f>
        <v>22</v>
      </c>
      <c r="J56" s="3">
        <f>VLOOKUP($A56,Monat04!$A$7:$L$15,11,0)</f>
        <v>8</v>
      </c>
      <c r="K56" s="3">
        <f>VLOOKUP($A56,Monat05!$A$7:$L$23,11,0)</f>
        <v>6</v>
      </c>
      <c r="N56" s="3">
        <f>VLOOKUP($A56,Monat08!$A$7:$L$31,11,0)</f>
        <v>19</v>
      </c>
      <c r="O56" s="3">
        <f>VLOOKUP($A56,Monat09!$A$7:$L$31,11,0)</f>
        <v>14</v>
      </c>
      <c r="P56" s="3">
        <f>VLOOKUP($A56,Monat10!$A$7:$L$34,11,0)</f>
        <v>27</v>
      </c>
      <c r="Q56" s="3" t="e">
        <f>VLOOKUP($A56,Monat11!$A$7:$L$33,11,0)</f>
        <v>#N/A</v>
      </c>
      <c r="S56" s="3">
        <f>VLOOKUP($A56,Monat01!$A$7:$L$33,12,0)</f>
        <v>7</v>
      </c>
      <c r="T56" s="3">
        <f>VLOOKUP($A56,Monat02!$A$7:$L$29,12,0)</f>
        <v>7</v>
      </c>
      <c r="U56" s="3">
        <f>VLOOKUP($A56,Monat03!$A$7:$L$35,12,0)</f>
        <v>1</v>
      </c>
      <c r="V56" s="3">
        <f>VLOOKUP($A56,Monat04!$A$7:$L$15,12,0)</f>
        <v>1</v>
      </c>
      <c r="W56" s="3">
        <f>VLOOKUP($A56,Monat05!$A$7:$L$23,12,0)</f>
        <v>2</v>
      </c>
      <c r="Z56" s="3">
        <f>VLOOKUP($A56,Monat08!$A$7:$L$31,12,0)</f>
        <v>1</v>
      </c>
      <c r="AA56" s="3">
        <f>VLOOKUP($A56,Monat09!$A$7:$L$31,12,0)</f>
        <v>1</v>
      </c>
      <c r="AB56" s="3">
        <f>VLOOKUP($A56,Monat10!$A$7:$L$34,12,0)</f>
        <v>1</v>
      </c>
      <c r="AC56" s="3" t="e">
        <f>VLOOKUP($A56,Monat11!$A$7:$L$33,12,0)</f>
        <v>#N/A</v>
      </c>
    </row>
    <row r="57" spans="1:29" ht="12.75">
      <c r="A57">
        <v>54</v>
      </c>
      <c r="B57" t="s">
        <v>60</v>
      </c>
      <c r="C57" s="3">
        <f>RANK(D57,$D$4:$D$87,0)</f>
        <v>21</v>
      </c>
      <c r="D57" s="3">
        <f>SUM(S57:AB57)</f>
        <v>9</v>
      </c>
      <c r="E57" s="3">
        <f>COUNTIF(G57:R57,"&gt;0")</f>
        <v>5</v>
      </c>
      <c r="F57" t="str">
        <f>B57</f>
        <v>Willi</v>
      </c>
      <c r="I57" s="3">
        <f>VLOOKUP($A57,Monat03!$A$7:$L$34,11,0)</f>
        <v>22</v>
      </c>
      <c r="K57" s="3">
        <f>VLOOKUP($A57,Monat05!$A$7:$L$23,11,0)</f>
        <v>3</v>
      </c>
      <c r="L57" s="3">
        <f>VLOOKUP($A57,Monat06!$A$7:$L$28,11,0)</f>
        <v>10</v>
      </c>
      <c r="N57" s="3">
        <f>VLOOKUP($A57,Monat08!$A$7:$L$31,11,0)</f>
        <v>9</v>
      </c>
      <c r="O57" s="3">
        <f>VLOOKUP($A57,Monat09!$A$7:$L$31,11,0)</f>
        <v>21</v>
      </c>
      <c r="Q57" s="3" t="e">
        <f>VLOOKUP($A57,Monat11!$A$7:$L$33,11,0)</f>
        <v>#N/A</v>
      </c>
      <c r="U57" s="3">
        <f>VLOOKUP($A57,Monat03!$A$7:$L$35,12,0)</f>
        <v>1</v>
      </c>
      <c r="W57" s="3">
        <f>VLOOKUP($A57,Monat05!$A$7:$L$23,12,0)</f>
        <v>5</v>
      </c>
      <c r="X57" s="3">
        <f>VLOOKUP($A57,Monat06!$A$7:$L$28,12,0)</f>
        <v>1</v>
      </c>
      <c r="Z57" s="3">
        <f>VLOOKUP($A57,Monat08!$A$7:$L$31,12,0)</f>
        <v>1</v>
      </c>
      <c r="AA57" s="3">
        <f>VLOOKUP($A57,Monat09!$A$7:$L$31,12,0)</f>
        <v>1</v>
      </c>
      <c r="AC57" s="3" t="e">
        <f>VLOOKUP($A57,Monat11!$A$7:$L$33,12,0)</f>
        <v>#N/A</v>
      </c>
    </row>
    <row r="58" spans="1:29" ht="12.75">
      <c r="A58">
        <v>55</v>
      </c>
      <c r="B58" t="s">
        <v>61</v>
      </c>
      <c r="C58" s="3">
        <f>RANK(D58,$D$4:$D$87,0)</f>
        <v>56</v>
      </c>
      <c r="D58" s="3">
        <f>SUM(S58:AB58)</f>
        <v>0</v>
      </c>
      <c r="E58" s="3">
        <f>COUNTIF(G58:R58,"&gt;0")</f>
        <v>0</v>
      </c>
      <c r="F58" t="str">
        <f>B58</f>
        <v>Wolfgang</v>
      </c>
      <c r="Q58" s="3" t="e">
        <f>VLOOKUP($A58,Monat11!$A$7:$L$33,11,0)</f>
        <v>#N/A</v>
      </c>
      <c r="AC58" s="3" t="e">
        <f>VLOOKUP($A58,Monat11!$A$7:$L$33,12,0)</f>
        <v>#N/A</v>
      </c>
    </row>
    <row r="59" spans="1:29" ht="12.75">
      <c r="A59">
        <v>56</v>
      </c>
      <c r="B59" t="s">
        <v>62</v>
      </c>
      <c r="C59" s="3">
        <f>RANK(D59,$D$4:$D$87,0)</f>
        <v>5</v>
      </c>
      <c r="D59" s="3">
        <f>SUM(S59:AB59)</f>
        <v>20</v>
      </c>
      <c r="E59" s="3">
        <f>COUNTIF(G59:R59,"&gt;0")</f>
        <v>6</v>
      </c>
      <c r="F59" t="str">
        <f>B59</f>
        <v>Xavier</v>
      </c>
      <c r="I59" s="3">
        <f>VLOOKUP($A59,Monat03!$A$7:$L$34,11,0)</f>
        <v>9</v>
      </c>
      <c r="J59" s="3">
        <f>VLOOKUP($A59,Monat04!$A$7:$L$15,11,0)</f>
        <v>1</v>
      </c>
      <c r="L59" s="3">
        <f>VLOOKUP($A59,Monat06!$A$7:$L$28,11,0)</f>
        <v>3</v>
      </c>
      <c r="M59" s="1">
        <f>VLOOKUP($A59,Monat07!$A$7:$L$15,11,0)</f>
        <v>6</v>
      </c>
      <c r="O59" s="3">
        <f>VLOOKUP($A59,Monat09!$A$7:$L$31,11,0)</f>
        <v>19</v>
      </c>
      <c r="P59" s="3">
        <f>VLOOKUP($A59,Monat10!$A$7:$L$34,11,0)</f>
        <v>22</v>
      </c>
      <c r="Q59" s="3" t="e">
        <f>VLOOKUP($A59,Monat11!$A$7:$L$33,11,0)</f>
        <v>#N/A</v>
      </c>
      <c r="U59" s="3">
        <f>VLOOKUP($A59,Monat03!$A$7:$L$35,12,0)</f>
        <v>1</v>
      </c>
      <c r="V59" s="3">
        <f>VLOOKUP($A59,Monat04!$A$7:$L$15,12,0)</f>
        <v>10</v>
      </c>
      <c r="X59" s="3">
        <f>VLOOKUP($A59,Monat06!$A$7:$L$28,12,0)</f>
        <v>5</v>
      </c>
      <c r="Y59" s="3">
        <f>VLOOKUP($A59,Monat07!$A$7:$L$15,12,0)</f>
        <v>2</v>
      </c>
      <c r="AA59" s="3">
        <f>VLOOKUP($A59,Monat09!$A$7:$L$31,12,0)</f>
        <v>1</v>
      </c>
      <c r="AB59" s="3">
        <f>VLOOKUP($A59,Monat10!$A$7:$L$34,12,0)</f>
        <v>1</v>
      </c>
      <c r="AC59" s="3" t="e">
        <f>VLOOKUP($A59,Monat11!$A$7:$L$33,12,0)</f>
        <v>#N/A</v>
      </c>
    </row>
    <row r="60" spans="1:29" ht="12.75">
      <c r="A60">
        <v>57</v>
      </c>
      <c r="B60" t="s">
        <v>63</v>
      </c>
      <c r="C60" s="3">
        <f>RANK(D60,$D$4:$D$87,0)</f>
        <v>37</v>
      </c>
      <c r="D60" s="3">
        <f>SUM(S60:AB60)</f>
        <v>2</v>
      </c>
      <c r="E60" s="3">
        <f>COUNTIF(G60:R60,"&gt;0")</f>
        <v>2</v>
      </c>
      <c r="F60" t="str">
        <f>B60</f>
        <v>Anne</v>
      </c>
      <c r="G60" s="3">
        <f>VLOOKUP($A60,Monat01!$A$7:$L$33,11,0)</f>
        <v>19</v>
      </c>
      <c r="K60" s="3">
        <f>VLOOKUP($A60,Monat05!$A$7:$L$23,11,0)</f>
        <v>13</v>
      </c>
      <c r="Q60" s="3" t="e">
        <f>VLOOKUP($A60,Monat11!$A$7:$L$33,11,0)</f>
        <v>#N/A</v>
      </c>
      <c r="S60" s="3">
        <f>VLOOKUP($A60,Monat01!$A$7:$L$33,12,0)</f>
        <v>1</v>
      </c>
      <c r="W60" s="3">
        <f>VLOOKUP($A60,Monat05!$A$7:$L$23,12,0)</f>
        <v>1</v>
      </c>
      <c r="AC60" s="3" t="e">
        <f>VLOOKUP($A60,Monat11!$A$7:$L$33,12,0)</f>
        <v>#N/A</v>
      </c>
    </row>
    <row r="61" spans="1:29" ht="12.75">
      <c r="A61">
        <v>58</v>
      </c>
      <c r="B61" t="s">
        <v>64</v>
      </c>
      <c r="C61" s="3">
        <f>RANK(D61,$D$4:$D$87,0)</f>
        <v>42</v>
      </c>
      <c r="D61" s="3">
        <f>SUM(S61:AB61)</f>
        <v>1</v>
      </c>
      <c r="E61" s="3">
        <f>COUNTIF(G61:R61,"&gt;0")</f>
        <v>1</v>
      </c>
      <c r="F61" t="str">
        <f>B61</f>
        <v>Carmello sen.</v>
      </c>
      <c r="L61" s="3">
        <f>VLOOKUP($A61,Monat06!$A$7:$L$28,11,0)</f>
        <v>18</v>
      </c>
      <c r="Q61" s="3" t="e">
        <f>VLOOKUP($A61,Monat11!$A$7:$L$33,11,0)</f>
        <v>#N/A</v>
      </c>
      <c r="X61" s="3">
        <f>VLOOKUP($A61,Monat06!$A$7:$L$28,12,0)</f>
        <v>1</v>
      </c>
      <c r="AC61" s="3" t="e">
        <f>VLOOKUP($A61,Monat11!$A$7:$L$33,12,0)</f>
        <v>#N/A</v>
      </c>
    </row>
    <row r="62" spans="1:29" ht="12.75">
      <c r="A62">
        <v>59</v>
      </c>
      <c r="B62" t="s">
        <v>65</v>
      </c>
      <c r="C62" s="3">
        <f>RANK(D62,$D$4:$D$87,0)</f>
        <v>42</v>
      </c>
      <c r="D62" s="3">
        <f>SUM(S62:AB62)</f>
        <v>1</v>
      </c>
      <c r="E62" s="3">
        <f>COUNTIF(G62:R62,"&gt;0")</f>
        <v>1</v>
      </c>
      <c r="F62" t="str">
        <f>B62</f>
        <v>Dave</v>
      </c>
      <c r="K62" s="3">
        <f>VLOOKUP($A62,Monat05!$A$7:$L$23,11,0)</f>
        <v>8</v>
      </c>
      <c r="Q62" s="3" t="e">
        <f>VLOOKUP($A62,Monat11!$A$7:$L$33,11,0)</f>
        <v>#N/A</v>
      </c>
      <c r="W62" s="3">
        <f>VLOOKUP($A62,Monat05!$A$7:$L$23,12,0)</f>
        <v>1</v>
      </c>
      <c r="AC62" s="3" t="e">
        <f>VLOOKUP($A62,Monat11!$A$7:$L$33,12,0)</f>
        <v>#N/A</v>
      </c>
    </row>
    <row r="63" spans="1:29" ht="12.75">
      <c r="A63">
        <v>60</v>
      </c>
      <c r="B63" t="s">
        <v>66</v>
      </c>
      <c r="C63" s="3">
        <f>RANK(D63,$D$4:$D$87,0)</f>
        <v>56</v>
      </c>
      <c r="D63" s="3">
        <f>SUM(S63:AB63)</f>
        <v>0</v>
      </c>
      <c r="E63" s="3">
        <f>COUNTIF(G63:R63,"&gt;0")</f>
        <v>0</v>
      </c>
      <c r="F63" t="str">
        <f>B63</f>
        <v>Tas</v>
      </c>
      <c r="Q63" s="3" t="e">
        <f>VLOOKUP($A63,Monat11!$A$7:$L$33,11,0)</f>
        <v>#N/A</v>
      </c>
      <c r="AC63" s="3" t="e">
        <f>VLOOKUP($A63,Monat11!$A$7:$L$33,12,0)</f>
        <v>#N/A</v>
      </c>
    </row>
    <row r="64" spans="1:29" ht="12.75">
      <c r="A64">
        <v>61</v>
      </c>
      <c r="B64" t="s">
        <v>67</v>
      </c>
      <c r="C64" s="3">
        <f>RANK(D64,$D$4:$D$87,0)</f>
        <v>34</v>
      </c>
      <c r="D64" s="3">
        <f>SUM(S64:AB64)</f>
        <v>3</v>
      </c>
      <c r="E64" s="3">
        <f>COUNTIF(G64:R64,"&gt;0")</f>
        <v>3</v>
      </c>
      <c r="F64" t="str">
        <f>B64</f>
        <v>Julian</v>
      </c>
      <c r="H64" s="3">
        <f>VLOOKUP($A64,Monat02!$A$7:$L$29,11,0)</f>
        <v>14</v>
      </c>
      <c r="N64" s="3">
        <f>VLOOKUP($A64,Monat08!$A$7:$L$31,11,0)</f>
        <v>11</v>
      </c>
      <c r="P64" s="3">
        <f>VLOOKUP($A64,Monat10!$A$7:$L$34,11,0)</f>
        <v>13</v>
      </c>
      <c r="Q64" s="3" t="e">
        <f>VLOOKUP($A64,Monat11!$A$7:$L$33,11,0)</f>
        <v>#N/A</v>
      </c>
      <c r="T64" s="3">
        <f>VLOOKUP($A64,Monat02!$A$7:$L$29,12,0)</f>
        <v>1</v>
      </c>
      <c r="Z64" s="3">
        <f>VLOOKUP($A64,Monat08!$A$7:$L$31,12,0)</f>
        <v>1</v>
      </c>
      <c r="AB64" s="3">
        <f>VLOOKUP($A64,Monat10!$A$7:$L$34,12,0)</f>
        <v>1</v>
      </c>
      <c r="AC64" s="3" t="e">
        <f>VLOOKUP($A64,Monat11!$A$7:$L$33,12,0)</f>
        <v>#N/A</v>
      </c>
    </row>
    <row r="65" spans="1:29" ht="12.75">
      <c r="A65">
        <v>62</v>
      </c>
      <c r="B65" t="s">
        <v>68</v>
      </c>
      <c r="C65" s="3">
        <f>RANK(D65,$D$4:$D$87,0)</f>
        <v>56</v>
      </c>
      <c r="D65" s="3">
        <f>SUM(S65:AB65)</f>
        <v>0</v>
      </c>
      <c r="E65" s="3">
        <f>COUNTIF(G65:R65,"&gt;0")</f>
        <v>0</v>
      </c>
      <c r="F65" t="str">
        <f>B65</f>
        <v>Edmar</v>
      </c>
      <c r="Q65" s="3" t="e">
        <f>VLOOKUP($A65,Monat11!$A$7:$L$33,11,0)</f>
        <v>#N/A</v>
      </c>
      <c r="AC65" s="3" t="e">
        <f>VLOOKUP($A65,Monat11!$A$7:$L$33,12,0)</f>
        <v>#N/A</v>
      </c>
    </row>
    <row r="66" spans="1:29" ht="12.75">
      <c r="A66">
        <v>63</v>
      </c>
      <c r="B66" t="s">
        <v>69</v>
      </c>
      <c r="C66" s="3">
        <f>RANK(D66,$D$4:$D$87,0)</f>
        <v>56</v>
      </c>
      <c r="D66" s="3">
        <f>SUM(S66:AB66)</f>
        <v>0</v>
      </c>
      <c r="E66" s="3">
        <f>COUNTIF(G66:R66,"&gt;0")</f>
        <v>0</v>
      </c>
      <c r="F66" t="str">
        <f>B66</f>
        <v>Jörg</v>
      </c>
      <c r="Q66" s="3" t="e">
        <f>VLOOKUP($A66,Monat11!$A$7:$L$33,11,0)</f>
        <v>#N/A</v>
      </c>
      <c r="AC66" s="3" t="e">
        <f>VLOOKUP($A66,Monat11!$A$7:$L$33,12,0)</f>
        <v>#N/A</v>
      </c>
    </row>
    <row r="67" spans="1:29" ht="12.75">
      <c r="A67">
        <v>64</v>
      </c>
      <c r="B67" t="s">
        <v>70</v>
      </c>
      <c r="C67" s="3">
        <f>RANK(D67,$D$4:$D$87,0)</f>
        <v>56</v>
      </c>
      <c r="D67" s="3">
        <f>SUM(S67:AB67)</f>
        <v>0</v>
      </c>
      <c r="E67" s="3">
        <f>COUNTIF(G67:R67,"&gt;0")</f>
        <v>0</v>
      </c>
      <c r="F67" t="str">
        <f>B67</f>
        <v>Manuel</v>
      </c>
      <c r="Q67" s="3" t="e">
        <f>VLOOKUP($A67,Monat11!$A$7:$L$33,11,0)</f>
        <v>#N/A</v>
      </c>
      <c r="AC67" s="3" t="e">
        <f>VLOOKUP($A67,Monat11!$A$7:$L$33,12,0)</f>
        <v>#N/A</v>
      </c>
    </row>
    <row r="68" spans="1:29" ht="12.75">
      <c r="A68">
        <v>65</v>
      </c>
      <c r="B68" t="s">
        <v>71</v>
      </c>
      <c r="C68" s="3">
        <f>RANK(D68,$D$4:$D$87,0)</f>
        <v>56</v>
      </c>
      <c r="D68" s="3">
        <f>SUM(S68:AB68)</f>
        <v>0</v>
      </c>
      <c r="E68" s="3">
        <f>COUNTIF(G68:R68,"&gt;0")</f>
        <v>0</v>
      </c>
      <c r="F68" t="str">
        <f>B68</f>
        <v>René</v>
      </c>
      <c r="Q68" s="3" t="e">
        <f>VLOOKUP($A68,Monat11!$A$7:$L$33,11,0)</f>
        <v>#N/A</v>
      </c>
      <c r="AC68" s="3" t="e">
        <f>VLOOKUP($A68,Monat11!$A$7:$L$33,12,0)</f>
        <v>#N/A</v>
      </c>
    </row>
    <row r="69" spans="1:29" ht="12.75">
      <c r="A69">
        <v>66</v>
      </c>
      <c r="B69" t="s">
        <v>15</v>
      </c>
      <c r="C69" s="3">
        <f>RANK(D69,$D$4:$D$87,0)</f>
        <v>56</v>
      </c>
      <c r="D69" s="3">
        <f>SUM(S69:AB69)</f>
        <v>0</v>
      </c>
      <c r="E69" s="3">
        <f>COUNTIF(G69:R69,"&gt;0")</f>
        <v>0</v>
      </c>
      <c r="F69" t="str">
        <f>B69</f>
        <v>Christina</v>
      </c>
      <c r="Q69" s="3" t="e">
        <f>VLOOKUP($A69,Monat11!$A$7:$L$33,11,0)</f>
        <v>#N/A</v>
      </c>
      <c r="AC69" s="3" t="e">
        <f>VLOOKUP($A69,Monat11!$A$7:$L$33,12,0)</f>
        <v>#N/A</v>
      </c>
    </row>
    <row r="70" spans="1:29" ht="12.75">
      <c r="A70">
        <v>68</v>
      </c>
      <c r="B70" t="s">
        <v>72</v>
      </c>
      <c r="C70" s="3">
        <f>RANK(D70,$D$4:$D$87,0)</f>
        <v>56</v>
      </c>
      <c r="D70" s="3">
        <f>SUM(S70:AB70)</f>
        <v>0</v>
      </c>
      <c r="E70" s="3">
        <f>COUNTIF(G70:R70,"&gt;0")</f>
        <v>0</v>
      </c>
      <c r="F70" t="str">
        <f>B70</f>
        <v>Albert</v>
      </c>
      <c r="Q70" s="3" t="e">
        <f>VLOOKUP($A70,Monat11!$A$7:$L$33,11,0)</f>
        <v>#N/A</v>
      </c>
      <c r="AC70" s="3" t="e">
        <f>VLOOKUP($A70,Monat11!$A$7:$L$33,12,0)</f>
        <v>#N/A</v>
      </c>
    </row>
    <row r="71" spans="1:29" ht="12.75">
      <c r="A71">
        <v>69</v>
      </c>
      <c r="B71" t="s">
        <v>73</v>
      </c>
      <c r="C71" s="3">
        <f>RANK(D71,$D$4:$D$87,0)</f>
        <v>56</v>
      </c>
      <c r="D71" s="3">
        <f>SUM(S71:AB71)</f>
        <v>0</v>
      </c>
      <c r="E71" s="3">
        <f>COUNTIF(G71:R71,"&gt;0")</f>
        <v>0</v>
      </c>
      <c r="F71" t="str">
        <f>B71</f>
        <v>Helmut</v>
      </c>
      <c r="Q71" s="3" t="e">
        <f>VLOOKUP($A71,Monat11!$A$7:$L$33,11,0)</f>
        <v>#N/A</v>
      </c>
      <c r="AC71" s="3" t="e">
        <f>VLOOKUP($A71,Monat11!$A$7:$L$33,12,0)</f>
        <v>#N/A</v>
      </c>
    </row>
    <row r="72" spans="1:29" ht="12.75">
      <c r="A72">
        <v>70</v>
      </c>
      <c r="B72" t="s">
        <v>74</v>
      </c>
      <c r="C72" s="3">
        <f>RANK(D72,$D$4:$D$87,0)</f>
        <v>42</v>
      </c>
      <c r="D72" s="3">
        <f>SUM(S72:AB72)</f>
        <v>1</v>
      </c>
      <c r="E72" s="3">
        <f>COUNTIF(G72:R72,"&gt;0")</f>
        <v>1</v>
      </c>
      <c r="F72" t="str">
        <f>B72</f>
        <v>Natascha</v>
      </c>
      <c r="G72" s="3">
        <f>VLOOKUP($A72,Monat01!$A$7:$L$33,11,0)</f>
        <v>24</v>
      </c>
      <c r="Q72" s="3" t="e">
        <f>VLOOKUP($A72,Monat11!$A$7:$L$33,11,0)</f>
        <v>#N/A</v>
      </c>
      <c r="S72" s="3">
        <f>VLOOKUP($A72,Monat01!$A$7:$L$33,12,0)</f>
        <v>1</v>
      </c>
      <c r="AC72" s="3" t="e">
        <f>VLOOKUP($A72,Monat11!$A$7:$L$33,12,0)</f>
        <v>#N/A</v>
      </c>
    </row>
    <row r="73" spans="1:29" ht="12.75">
      <c r="A73">
        <v>71</v>
      </c>
      <c r="B73" t="s">
        <v>75</v>
      </c>
      <c r="C73" s="3">
        <f>RANK(D73,$D$4:$D$87,0)</f>
        <v>42</v>
      </c>
      <c r="D73" s="3">
        <f>SUM(S73:AB73)</f>
        <v>1</v>
      </c>
      <c r="E73" s="3">
        <f>COUNTIF(G73:R73,"&gt;0")</f>
        <v>1</v>
      </c>
      <c r="F73" t="str">
        <f>B73</f>
        <v>Benny</v>
      </c>
      <c r="I73" s="3">
        <f>VLOOKUP($A73,Monat03!$A$7:$L$34,11,0)</f>
        <v>7</v>
      </c>
      <c r="Q73" s="3" t="e">
        <f>VLOOKUP($A73,Monat11!$A$7:$L$33,11,0)</f>
        <v>#N/A</v>
      </c>
      <c r="U73" s="3">
        <f>VLOOKUP($A73,Monat03!$A$7:$L$35,12,0)</f>
        <v>1</v>
      </c>
      <c r="AC73" s="3" t="e">
        <f>VLOOKUP($A73,Monat11!$A$7:$L$33,12,0)</f>
        <v>#N/A</v>
      </c>
    </row>
    <row r="74" spans="1:29" ht="12.75">
      <c r="A74">
        <v>72</v>
      </c>
      <c r="B74" t="s">
        <v>76</v>
      </c>
      <c r="C74" s="3">
        <f>RANK(D74,$D$4:$D$87,0)</f>
        <v>34</v>
      </c>
      <c r="D74" s="3">
        <f>SUM(S74:AB74)</f>
        <v>3</v>
      </c>
      <c r="E74" s="3">
        <f>COUNTIF(G74:R74,"&gt;0")</f>
        <v>3</v>
      </c>
      <c r="F74" t="str">
        <f>B74</f>
        <v>Walter</v>
      </c>
      <c r="H74" s="3">
        <f>VLOOKUP($A74,Monat02!$A$7:$L$29,11,0)</f>
        <v>16</v>
      </c>
      <c r="N74" s="3">
        <f>VLOOKUP($A74,Monat08!$A$7:$L$31,11,0)</f>
        <v>18</v>
      </c>
      <c r="P74" s="3">
        <f>VLOOKUP($A74,Monat10!$A$7:$L$34,11,0)</f>
        <v>18</v>
      </c>
      <c r="Q74" s="3" t="e">
        <f>VLOOKUP($A74,Monat11!$A$7:$L$33,11,0)</f>
        <v>#N/A</v>
      </c>
      <c r="T74" s="3">
        <f>VLOOKUP($A74,Monat02!$A$7:$L$29,12,0)</f>
        <v>1</v>
      </c>
      <c r="Z74" s="3">
        <f>VLOOKUP($A74,Monat08!$A$7:$L$31,12,0)</f>
        <v>1</v>
      </c>
      <c r="AB74" s="3">
        <f>VLOOKUP($A74,Monat10!$A$7:$L$34,12,0)</f>
        <v>1</v>
      </c>
      <c r="AC74" s="3" t="e">
        <f>VLOOKUP($A74,Monat11!$A$7:$L$33,12,0)</f>
        <v>#N/A</v>
      </c>
    </row>
    <row r="75" spans="1:29" ht="12.75">
      <c r="A75">
        <v>73</v>
      </c>
      <c r="B75" t="s">
        <v>77</v>
      </c>
      <c r="C75" s="3">
        <f>RANK(D75,$D$4:$D$87,0)</f>
        <v>42</v>
      </c>
      <c r="D75" s="3">
        <f>SUM(S75:AB75)</f>
        <v>1</v>
      </c>
      <c r="E75" s="3">
        <f>COUNTIF(G75:R75,"&gt;0")</f>
        <v>1</v>
      </c>
      <c r="F75" t="str">
        <f>B75</f>
        <v>Katja</v>
      </c>
      <c r="H75" s="3">
        <f>VLOOKUP($A75,Monat02!$A$7:$L$29,11,0)</f>
        <v>23</v>
      </c>
      <c r="Q75" s="3" t="e">
        <f>VLOOKUP($A75,Monat11!$A$7:$L$33,11,0)</f>
        <v>#N/A</v>
      </c>
      <c r="T75" s="3">
        <f>VLOOKUP($A75,Monat02!$A$7:$L$29,12,0)</f>
        <v>1</v>
      </c>
      <c r="AC75" s="3" t="e">
        <f>VLOOKUP($A75,Monat11!$A$7:$L$33,12,0)</f>
        <v>#N/A</v>
      </c>
    </row>
    <row r="76" spans="1:29" ht="12.75">
      <c r="A76">
        <v>74</v>
      </c>
      <c r="B76" t="s">
        <v>78</v>
      </c>
      <c r="C76" s="3">
        <f>RANK(D76,$D$4:$D$87,0)</f>
        <v>42</v>
      </c>
      <c r="D76" s="3">
        <f>SUM(S76:AB76)</f>
        <v>1</v>
      </c>
      <c r="E76" s="3">
        <f>COUNTIF(G76:R76,"&gt;0")</f>
        <v>1</v>
      </c>
      <c r="F76" t="str">
        <f>B76</f>
        <v>Fritz</v>
      </c>
      <c r="L76" s="3">
        <f>VLOOKUP($A76,Monat06!$A$7:$L$28,11,0)</f>
        <v>8</v>
      </c>
      <c r="Q76" s="3" t="e">
        <f>VLOOKUP($A76,Monat11!$A$7:$L$33,11,0)</f>
        <v>#N/A</v>
      </c>
      <c r="X76" s="3">
        <f>VLOOKUP($A76,Monat06!$A$7:$L$28,12,0)</f>
        <v>1</v>
      </c>
      <c r="AC76" s="3" t="e">
        <f>VLOOKUP($A76,Monat11!$A$7:$L$33,12,0)</f>
        <v>#N/A</v>
      </c>
    </row>
    <row r="77" spans="1:29" ht="12.75">
      <c r="A77">
        <v>75</v>
      </c>
      <c r="B77" t="s">
        <v>79</v>
      </c>
      <c r="C77" s="3">
        <f>RANK(D77,$D$4:$D$87,0)</f>
        <v>42</v>
      </c>
      <c r="D77" s="3">
        <f>SUM(S77:AB77)</f>
        <v>1</v>
      </c>
      <c r="E77" s="3">
        <f>COUNTIF(G77:R77,"&gt;0")</f>
        <v>1</v>
      </c>
      <c r="F77" t="str">
        <f>B77</f>
        <v>Fabio</v>
      </c>
      <c r="L77" s="3">
        <f>VLOOKUP($A77,Monat06!$A$7:$L$28,11,0)</f>
        <v>19</v>
      </c>
      <c r="Q77" s="3" t="e">
        <f>VLOOKUP($A77,Monat11!$A$7:$L$33,11,0)</f>
        <v>#N/A</v>
      </c>
      <c r="X77" s="3">
        <f>VLOOKUP($A77,Monat06!$A$7:$L$28,12,0)</f>
        <v>1</v>
      </c>
      <c r="AC77" s="3" t="e">
        <f>VLOOKUP($A77,Monat11!$A$7:$L$33,12,0)</f>
        <v>#N/A</v>
      </c>
    </row>
    <row r="78" spans="1:29" ht="12.75">
      <c r="A78">
        <v>76</v>
      </c>
      <c r="B78" t="s">
        <v>80</v>
      </c>
      <c r="C78" s="3">
        <f>RANK(D78,$D$4:$D$87,0)</f>
        <v>17</v>
      </c>
      <c r="D78" s="3">
        <f>SUM(S78:AB78)</f>
        <v>11</v>
      </c>
      <c r="E78" s="3">
        <f>COUNTIF(G78:R78,"&gt;0")</f>
        <v>2</v>
      </c>
      <c r="F78" t="str">
        <f>B78</f>
        <v>Britta</v>
      </c>
      <c r="M78" s="1">
        <f>VLOOKUP($A78,Monat07!$A$7:$L$15,11,0)</f>
        <v>1</v>
      </c>
      <c r="N78" s="3">
        <f>VLOOKUP($A78,Monat08!$A$7:$L$31,11,0)</f>
        <v>25</v>
      </c>
      <c r="Q78" s="3" t="e">
        <f>VLOOKUP($A78,Monat11!$A$7:$L$33,11,0)</f>
        <v>#N/A</v>
      </c>
      <c r="Y78" s="3">
        <f>VLOOKUP($A78,Monat07!$A$7:$L$15,12,0)</f>
        <v>10</v>
      </c>
      <c r="Z78" s="3">
        <f>VLOOKUP($A78,Monat08!$A$7:$L$31,12,0)</f>
        <v>1</v>
      </c>
      <c r="AC78" s="3" t="e">
        <f>VLOOKUP($A78,Monat11!$A$7:$L$33,12,0)</f>
        <v>#N/A</v>
      </c>
    </row>
    <row r="79" spans="1:29" ht="12.75">
      <c r="A79">
        <v>77</v>
      </c>
      <c r="B79" t="s">
        <v>81</v>
      </c>
      <c r="C79" s="3">
        <f>RANK(D79,$D$4:$D$87,0)</f>
        <v>37</v>
      </c>
      <c r="D79" s="3">
        <f>SUM(S79:AB79)</f>
        <v>2</v>
      </c>
      <c r="E79" s="3">
        <f>COUNTIF(G79:R79,"&gt;0")</f>
        <v>2</v>
      </c>
      <c r="F79" t="str">
        <f>B79</f>
        <v>Peter Karch</v>
      </c>
      <c r="G79" s="3">
        <f>VLOOKUP($A79,Monat01!$A$7:$L$33,11,0)</f>
        <v>27</v>
      </c>
      <c r="N79" s="3">
        <f>VLOOKUP($A79,Monat08!$A$7:$L$31,11,0)</f>
        <v>7</v>
      </c>
      <c r="Q79" s="3" t="e">
        <f>VLOOKUP($A79,Monat11!$A$7:$L$33,11,0)</f>
        <v>#N/A</v>
      </c>
      <c r="S79" s="3">
        <f>VLOOKUP($A79,Monat01!$A$7:$L$33,12,0)</f>
        <v>1</v>
      </c>
      <c r="Z79" s="3">
        <f>VLOOKUP($A79,Monat08!$A$7:$L$31,12,0)</f>
        <v>1</v>
      </c>
      <c r="AC79" s="3" t="e">
        <f>VLOOKUP($A79,Monat11!$A$7:$L$33,12,0)</f>
        <v>#N/A</v>
      </c>
    </row>
    <row r="80" spans="1:29" ht="12.75">
      <c r="A80">
        <v>78</v>
      </c>
      <c r="B80" t="s">
        <v>82</v>
      </c>
      <c r="C80" s="3">
        <f>RANK(D80,$D$4:$D$87,0)</f>
        <v>37</v>
      </c>
      <c r="D80" s="3">
        <f>SUM(S80:AB80)</f>
        <v>2</v>
      </c>
      <c r="E80" s="3">
        <f>COUNTIF(G80:R80,"&gt;0")</f>
        <v>2</v>
      </c>
      <c r="F80" t="str">
        <f>B80</f>
        <v>Carmelo jun.</v>
      </c>
      <c r="O80" s="3">
        <f>VLOOKUP($A80,Monat09!$A$7:$L$31,11,0)</f>
        <v>25</v>
      </c>
      <c r="P80" s="3">
        <f>VLOOKUP($A80,Monat10!$A$7:$L$34,11,0)</f>
        <v>15</v>
      </c>
      <c r="Q80" s="3" t="e">
        <f>VLOOKUP($A80,Monat11!$A$7:$L$33,11,0)</f>
        <v>#N/A</v>
      </c>
      <c r="AA80" s="3">
        <f>VLOOKUP($A80,Monat09!$A$7:$L$31,12,0)</f>
        <v>1</v>
      </c>
      <c r="AB80" s="3">
        <f>VLOOKUP($A80,Monat10!$A$7:$L$34,12,0)</f>
        <v>1</v>
      </c>
      <c r="AC80" s="3" t="e">
        <f>VLOOKUP($A80,Monat11!$A$7:$L$33,12,0)</f>
        <v>#N/A</v>
      </c>
    </row>
    <row r="81" spans="1:29" ht="12.75">
      <c r="A81">
        <v>79</v>
      </c>
      <c r="B81" t="s">
        <v>83</v>
      </c>
      <c r="C81" s="3">
        <f>RANK(D81,$D$4:$D$87,0)</f>
        <v>42</v>
      </c>
      <c r="D81" s="3">
        <f>SUM(S81:AB81)</f>
        <v>1</v>
      </c>
      <c r="E81" s="3">
        <f>COUNTIF(G81:R81,"&gt;0")</f>
        <v>1</v>
      </c>
      <c r="F81" t="str">
        <f>B81</f>
        <v>Steffen</v>
      </c>
      <c r="O81" s="3">
        <f>VLOOKUP($A81,Monat09!$A$7:$L$31,11,0)</f>
        <v>13</v>
      </c>
      <c r="Q81" s="3" t="e">
        <f>VLOOKUP($A81,Monat11!$A$7:$L$33,11,0)</f>
        <v>#N/A</v>
      </c>
      <c r="AA81" s="3">
        <f>VLOOKUP($A81,Monat09!$A$7:$L$31,12,0)</f>
        <v>1</v>
      </c>
      <c r="AC81" s="3" t="e">
        <f>VLOOKUP($A81,Monat11!$A$7:$L$33,12,0)</f>
        <v>#N/A</v>
      </c>
    </row>
    <row r="82" spans="1:29" ht="12.75">
      <c r="A82">
        <v>80</v>
      </c>
      <c r="B82" t="s">
        <v>84</v>
      </c>
      <c r="C82" s="3">
        <f>RANK(D82,$D$4:$D$87,0)</f>
        <v>42</v>
      </c>
      <c r="D82" s="3">
        <f>SUM(S82:AB82)</f>
        <v>1</v>
      </c>
      <c r="E82" s="3">
        <f>COUNTIF(G82:R82,"&gt;0")</f>
        <v>1</v>
      </c>
      <c r="F82" t="str">
        <f>B82</f>
        <v>Robert</v>
      </c>
      <c r="G82" s="3">
        <f>VLOOKUP($A82,Monat01!$A$7:$L$33,11,0)</f>
        <v>10</v>
      </c>
      <c r="Q82" s="3" t="e">
        <f>VLOOKUP($A82,Monat11!$A$7:$L$33,11,0)</f>
        <v>#N/A</v>
      </c>
      <c r="S82" s="3">
        <f>VLOOKUP($A82,Monat01!$A$7:$L$33,12,0)</f>
        <v>1</v>
      </c>
      <c r="AC82" s="3" t="e">
        <f>VLOOKUP($A82,Monat11!$A$7:$L$33,12,0)</f>
        <v>#N/A</v>
      </c>
    </row>
    <row r="83" spans="1:29" ht="12.75">
      <c r="A83">
        <v>81</v>
      </c>
      <c r="B83" t="s">
        <v>85</v>
      </c>
      <c r="C83" s="3">
        <f>RANK(D83,$D$4:$D$87,0)</f>
        <v>42</v>
      </c>
      <c r="D83" s="3">
        <f>SUM(S83:AB83)</f>
        <v>1</v>
      </c>
      <c r="E83" s="3">
        <f>COUNTIF(G83:R83,"&gt;0")</f>
        <v>1</v>
      </c>
      <c r="F83" t="str">
        <f>B83</f>
        <v>Sabine</v>
      </c>
      <c r="G83" s="3">
        <f>VLOOKUP($A83,Monat01!$A$7:$L$33,11,0)</f>
        <v>13</v>
      </c>
      <c r="Q83" s="3" t="e">
        <f>VLOOKUP($A83,Monat11!$A$7:$L$33,11,0)</f>
        <v>#N/A</v>
      </c>
      <c r="S83" s="3">
        <f>VLOOKUP($A83,Monat01!$A$7:$L$33,12,0)</f>
        <v>1</v>
      </c>
      <c r="AC83" s="3" t="e">
        <f>VLOOKUP($A83,Monat11!$A$7:$L$33,12,0)</f>
        <v>#N/A</v>
      </c>
    </row>
    <row r="84" spans="1:29" ht="12.75">
      <c r="A84">
        <v>82</v>
      </c>
      <c r="B84" t="s">
        <v>86</v>
      </c>
      <c r="C84" s="3">
        <f>RANK(D84,$D$4:$D$87,0)</f>
        <v>42</v>
      </c>
      <c r="D84" s="3">
        <f>SUM(S84:AB84)</f>
        <v>1</v>
      </c>
      <c r="E84" s="3">
        <f>COUNTIF(G84:R84,"&gt;0")</f>
        <v>1</v>
      </c>
      <c r="F84" t="str">
        <f>B84</f>
        <v>Ngoc</v>
      </c>
      <c r="P84" s="3">
        <f>VLOOKUP($A84,Monat10!$A$7:$L$34,11,0)</f>
        <v>26</v>
      </c>
      <c r="Q84" s="3" t="e">
        <f>VLOOKUP($A84,Monat11!$A$7:$L$33,11,0)</f>
        <v>#N/A</v>
      </c>
      <c r="AB84" s="3">
        <f>VLOOKUP($A84,Monat10!$A$7:$L$34,12,0)</f>
        <v>1</v>
      </c>
      <c r="AC84" s="3" t="e">
        <f>VLOOKUP($A84,Monat11!$A$7:$L$33,12,0)</f>
        <v>#N/A</v>
      </c>
    </row>
    <row r="85" spans="1:29" ht="12.75">
      <c r="A85">
        <v>83</v>
      </c>
      <c r="B85" t="s">
        <v>87</v>
      </c>
      <c r="C85" s="3">
        <f>RANK(D85,$D$4:$D$87,0)</f>
        <v>42</v>
      </c>
      <c r="D85" s="3">
        <f>SUM(S85:AB85)</f>
        <v>1</v>
      </c>
      <c r="E85" s="3">
        <f>COUNTIF(G85:R85,"&gt;0")</f>
        <v>1</v>
      </c>
      <c r="F85" t="str">
        <f>B85</f>
        <v>Louise</v>
      </c>
      <c r="P85" s="3">
        <f>VLOOKUP($A85,Monat10!$A$7:$L$34,11,0)</f>
        <v>12</v>
      </c>
      <c r="Q85" s="3" t="e">
        <f>VLOOKUP($A85,Monat11!$A$7:$L$33,11,0)</f>
        <v>#N/A</v>
      </c>
      <c r="AB85" s="3">
        <f>VLOOKUP($A85,Monat10!$A$7:$L$34,12,0)</f>
        <v>1</v>
      </c>
      <c r="AC85" s="3" t="e">
        <f>VLOOKUP($A85,Monat11!$A$7:$L$33,12,0)</f>
        <v>#N/A</v>
      </c>
    </row>
    <row r="86" spans="1:29" ht="12.75">
      <c r="A86">
        <v>84</v>
      </c>
      <c r="B86" t="s">
        <v>88</v>
      </c>
      <c r="C86" s="3">
        <f>RANK(D86,$D$4:$D$87,0)</f>
        <v>24</v>
      </c>
      <c r="D86" s="3">
        <f>SUM(S86:AB86)</f>
        <v>7</v>
      </c>
      <c r="E86" s="3">
        <f>COUNTIF(G86:R86,"&gt;0")</f>
        <v>1</v>
      </c>
      <c r="F86" t="str">
        <f>B86</f>
        <v>Jochen L.</v>
      </c>
      <c r="P86" s="3">
        <f>VLOOKUP($A86,Monat10!$A$7:$L$34,11,0)</f>
        <v>2</v>
      </c>
      <c r="Q86" s="3" t="e">
        <f>VLOOKUP($A86,Monat11!$A$7:$L$33,11,0)</f>
        <v>#N/A</v>
      </c>
      <c r="AB86" s="3">
        <f>VLOOKUP($A86,Monat10!$A$7:$L$34,12,0)</f>
        <v>7</v>
      </c>
      <c r="AC86" s="3" t="e">
        <f>VLOOKUP($A86,Monat11!$A$7:$L$33,12,0)</f>
        <v>#N/A</v>
      </c>
    </row>
    <row r="87" spans="1:29" ht="12.75">
      <c r="A87">
        <v>85</v>
      </c>
      <c r="B87" t="s">
        <v>89</v>
      </c>
      <c r="C87" s="3">
        <f>RANK(D87,$D$4:$D$87,0)</f>
        <v>33</v>
      </c>
      <c r="D87" s="3">
        <f>SUM(S87:AB87)</f>
        <v>4</v>
      </c>
      <c r="E87" s="3">
        <f>COUNTIF(G87:R87,"&gt;0")</f>
        <v>1</v>
      </c>
      <c r="F87" t="str">
        <f>B87</f>
        <v>Iris</v>
      </c>
      <c r="P87" s="3">
        <f>VLOOKUP($A87,Monat10!$A$7:$L$34,11,0)</f>
        <v>4</v>
      </c>
      <c r="Q87" s="3" t="e">
        <f>VLOOKUP($A87,Monat11!$A$7:$L$33,11,0)</f>
        <v>#N/A</v>
      </c>
      <c r="AB87" s="3">
        <f>VLOOKUP($A87,Monat10!$A$7:$L$34,12,0)</f>
        <v>4</v>
      </c>
      <c r="AC87" s="3" t="e">
        <f>VLOOKUP($A87,Monat11!$A$7:$L$33,12,0)</f>
        <v>#N/A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17.574218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90</v>
      </c>
      <c r="B1" s="6">
        <v>39633</v>
      </c>
    </row>
    <row r="2" ht="12.75">
      <c r="A2" t="s">
        <v>91</v>
      </c>
    </row>
    <row r="3" ht="12.75">
      <c r="A3" s="7">
        <f>B1</f>
        <v>39633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44</v>
      </c>
      <c r="B7">
        <v>1</v>
      </c>
      <c r="C7" t="str">
        <f>VLOOKUP(A7,Teilnehmer!$A$4:$B$99,2,1)</f>
        <v>Rainer N.</v>
      </c>
      <c r="D7" s="3" t="e">
        <f>VLOOKUP(B7,D$37:E$72,2,0)</f>
        <v>#N/A</v>
      </c>
      <c r="E7" s="3" t="e">
        <f>VLOOKUP($B7,$D$76:$E$111,2,0)</f>
        <v>#N/A</v>
      </c>
      <c r="H7" s="3">
        <f>COUNTIF(D7:G7,"&gt;0")</f>
        <v>0</v>
      </c>
      <c r="I7" s="3" t="e">
        <f>SUM(D7:G7)</f>
        <v>#N/A</v>
      </c>
      <c r="J7" s="3" t="e">
        <f>H7+I7*0.01</f>
        <v>#N/A</v>
      </c>
      <c r="K7" s="3" t="e">
        <f>RANK(J7,$J$7:$J$52,0)</f>
        <v>#N/A</v>
      </c>
      <c r="L7" s="3" t="e">
        <f>VLOOKUP(K7,Punkteverteilung!$A$2:$B$91,2,0)</f>
        <v>#N/A</v>
      </c>
    </row>
    <row r="8" spans="1:12" ht="12.75">
      <c r="A8">
        <v>7</v>
      </c>
      <c r="B8">
        <v>2</v>
      </c>
      <c r="C8" t="str">
        <f>VLOOKUP(A8,Teilnehmer!$A$4:$B$99,2,1)</f>
        <v>Barbara</v>
      </c>
      <c r="D8" s="3" t="e">
        <f>VLOOKUP(B8,D$37:E$72,2,0)</f>
        <v>#N/A</v>
      </c>
      <c r="E8" s="3" t="e">
        <f>VLOOKUP($B8,$D$76:$E$111,2,0)</f>
        <v>#N/A</v>
      </c>
      <c r="F8" s="3" t="e">
        <f>VLOOKUP($B8,$D$115:$E$150,2,0)</f>
        <v>#N/A</v>
      </c>
      <c r="H8" s="3">
        <f>COUNTIF(D8:G8,"&gt;0")</f>
        <v>0</v>
      </c>
      <c r="I8" s="3" t="e">
        <f>SUM(D8:G8)</f>
        <v>#N/A</v>
      </c>
      <c r="J8" s="3" t="e">
        <f>H8+I8*0.01</f>
        <v>#N/A</v>
      </c>
      <c r="K8" s="3" t="e">
        <f>RANK(J8,$J$7:$J$52,0)</f>
        <v>#N/A</v>
      </c>
      <c r="L8" s="3" t="e">
        <f>VLOOKUP(K8,Punkteverteilung!$A$2:$B$91,2,0)</f>
        <v>#N/A</v>
      </c>
    </row>
    <row r="9" spans="1:12" ht="12.75">
      <c r="A9">
        <v>53</v>
      </c>
      <c r="B9">
        <v>3</v>
      </c>
      <c r="C9" t="str">
        <f>VLOOKUP(A9,Teilnehmer!$A$4:$B$99,2,1)</f>
        <v>Ulrich</v>
      </c>
      <c r="D9" s="3" t="e">
        <f>VLOOKUP(B9,D$37:E$72,2,0)</f>
        <v>#N/A</v>
      </c>
      <c r="E9" s="3" t="e">
        <f>VLOOKUP($B9,$D$76:$E$111,2,0)</f>
        <v>#N/A</v>
      </c>
      <c r="F9" s="3" t="e">
        <f>VLOOKUP($B9,$D$115:$E$150,2,0)</f>
        <v>#N/A</v>
      </c>
      <c r="H9" s="3">
        <f>COUNTIF(D9:G9,"&gt;0")</f>
        <v>0</v>
      </c>
      <c r="I9" s="3" t="e">
        <f>SUM(D9:G9)</f>
        <v>#N/A</v>
      </c>
      <c r="J9" s="3" t="e">
        <f>H9+I9*0.01</f>
        <v>#N/A</v>
      </c>
      <c r="K9" s="3" t="e">
        <f>RANK(J9,$J$7:$J$52,0)</f>
        <v>#N/A</v>
      </c>
      <c r="L9" s="3" t="e">
        <f>VLOOKUP(K9,Punkteverteilung!$A$2:$B$91,2,0)</f>
        <v>#N/A</v>
      </c>
    </row>
    <row r="10" spans="1:12" ht="12.75">
      <c r="A10">
        <v>11</v>
      </c>
      <c r="B10">
        <v>4</v>
      </c>
      <c r="C10" t="str">
        <f>VLOOKUP(A10,Teilnehmer!$A$4:$B$99,2,1)</f>
        <v>Daniel</v>
      </c>
      <c r="D10" s="3" t="e">
        <f>VLOOKUP(B10,D$37:E$72,2,0)</f>
        <v>#N/A</v>
      </c>
      <c r="E10" s="3" t="e">
        <f>VLOOKUP($B10,$D$76:$E$111,2,0)</f>
        <v>#N/A</v>
      </c>
      <c r="F10" s="3" t="e">
        <f>VLOOKUP($B10,$D$115:$E$150,2,0)</f>
        <v>#N/A</v>
      </c>
      <c r="H10" s="3">
        <f>COUNTIF(D10:G10,"&gt;0")</f>
        <v>0</v>
      </c>
      <c r="I10" s="3" t="e">
        <f>SUM(D10:G10)</f>
        <v>#N/A</v>
      </c>
      <c r="J10" s="3" t="e">
        <f>H10+I10*0.01</f>
        <v>#N/A</v>
      </c>
      <c r="K10" s="3" t="e">
        <f>RANK(J10,$J$7:$J$52,0)</f>
        <v>#N/A</v>
      </c>
      <c r="L10" s="3" t="e">
        <f>VLOOKUP(K10,Punkteverteilung!$A$2:$B$91,2,0)</f>
        <v>#N/A</v>
      </c>
    </row>
    <row r="11" spans="1:12" ht="12.75">
      <c r="A11">
        <v>23</v>
      </c>
      <c r="B11">
        <v>5</v>
      </c>
      <c r="C11" t="str">
        <f>VLOOKUP(A11,Teilnehmer!$A$4:$B$99,2,1)</f>
        <v>Heiko</v>
      </c>
      <c r="D11" s="3" t="e">
        <f>VLOOKUP(B11,D$37:E$72,2,0)</f>
        <v>#N/A</v>
      </c>
      <c r="E11" s="3" t="e">
        <f>VLOOKUP($B11,$D$76:$E$111,2,0)</f>
        <v>#N/A</v>
      </c>
      <c r="F11" s="3" t="e">
        <f>VLOOKUP($B11,$D$115:$E$150,2,0)</f>
        <v>#N/A</v>
      </c>
      <c r="H11" s="3">
        <f>COUNTIF(D11:G11,"&gt;0")</f>
        <v>0</v>
      </c>
      <c r="I11" s="3" t="e">
        <f>SUM(D11:G11)</f>
        <v>#N/A</v>
      </c>
      <c r="J11" s="3" t="e">
        <f>H11+I11*0.01</f>
        <v>#N/A</v>
      </c>
      <c r="K11" s="3" t="e">
        <f>RANK(J11,$J$7:$J$52,0)</f>
        <v>#N/A</v>
      </c>
      <c r="L11" s="3" t="e">
        <f>VLOOKUP(K11,Punkteverteilung!$A$2:$B$91,2,0)</f>
        <v>#N/A</v>
      </c>
    </row>
    <row r="12" spans="1:12" ht="12.75">
      <c r="A12">
        <v>20</v>
      </c>
      <c r="B12">
        <v>6</v>
      </c>
      <c r="C12" t="str">
        <f>VLOOKUP(A12,Teilnehmer!$A$4:$B$99,2,1)</f>
        <v>Friedrich</v>
      </c>
      <c r="D12" s="3" t="e">
        <f>VLOOKUP(B12,D$37:E$72,2,0)</f>
        <v>#N/A</v>
      </c>
      <c r="E12" s="3" t="e">
        <f>VLOOKUP($B12,$D$76:$E$111,2,0)</f>
        <v>#N/A</v>
      </c>
      <c r="F12" s="3" t="e">
        <f>VLOOKUP($B12,$D$115:$E$150,2,0)</f>
        <v>#N/A</v>
      </c>
      <c r="H12" s="3">
        <f>COUNTIF(D12:G12,"&gt;0")</f>
        <v>0</v>
      </c>
      <c r="I12" s="3" t="e">
        <f>SUM(D12:G12)</f>
        <v>#N/A</v>
      </c>
      <c r="J12" s="3" t="e">
        <f>H12+I12*0.01</f>
        <v>#N/A</v>
      </c>
      <c r="K12" s="3" t="e">
        <f>RANK(J12,$J$7:$J$52,0)</f>
        <v>#N/A</v>
      </c>
      <c r="L12" s="3" t="e">
        <f>VLOOKUP(K12,Punkteverteilung!$A$2:$B$91,2,0)</f>
        <v>#N/A</v>
      </c>
    </row>
    <row r="13" spans="1:12" ht="12.75">
      <c r="A13">
        <v>9</v>
      </c>
      <c r="B13">
        <v>7</v>
      </c>
      <c r="C13" t="str">
        <f>VLOOKUP(A13,Teilnehmer!$A$4:$B$99,2,1)</f>
        <v>Christina</v>
      </c>
      <c r="D13" s="3" t="e">
        <f>VLOOKUP(B13,D$37:E$72,2,0)</f>
        <v>#N/A</v>
      </c>
      <c r="E13" s="3" t="e">
        <f>VLOOKUP($B13,$D$76:$E$111,2,0)</f>
        <v>#N/A</v>
      </c>
      <c r="F13" s="3" t="e">
        <f>VLOOKUP($B13,$D$115:$E$150,2,0)</f>
        <v>#N/A</v>
      </c>
      <c r="H13" s="3">
        <f>COUNTIF(D13:G13,"&gt;0")</f>
        <v>0</v>
      </c>
      <c r="I13" s="3" t="e">
        <f>SUM(D13:G13)</f>
        <v>#N/A</v>
      </c>
      <c r="J13" s="3" t="e">
        <f>H13+I13*0.01</f>
        <v>#N/A</v>
      </c>
      <c r="K13" s="3" t="e">
        <f>RANK(J13,$J$7:$J$52,0)</f>
        <v>#N/A</v>
      </c>
      <c r="L13" s="3" t="e">
        <f>VLOOKUP(K13,Punkteverteilung!$A$2:$B$91,2,0)</f>
        <v>#N/A</v>
      </c>
    </row>
    <row r="14" spans="1:12" ht="12.75">
      <c r="A14">
        <v>28</v>
      </c>
      <c r="B14">
        <v>8</v>
      </c>
      <c r="C14" t="str">
        <f>VLOOKUP(A14,Teilnehmer!$A$4:$B$99,2,1)</f>
        <v>Johan</v>
      </c>
      <c r="D14" s="3" t="e">
        <f>VLOOKUP(B14,D$37:E$72,2,0)</f>
        <v>#N/A</v>
      </c>
      <c r="E14" s="3" t="e">
        <f>VLOOKUP($B14,$D$76:$E$111,2,0)</f>
        <v>#N/A</v>
      </c>
      <c r="F14" s="3" t="e">
        <f>VLOOKUP($B14,$D$115:$E$150,2,0)</f>
        <v>#N/A</v>
      </c>
      <c r="H14" s="3">
        <f>COUNTIF(D14:G14,"&gt;0")</f>
        <v>0</v>
      </c>
      <c r="I14" s="3" t="e">
        <f>SUM(D14:G14)</f>
        <v>#N/A</v>
      </c>
      <c r="J14" s="3" t="e">
        <f>H14+I14*0.01</f>
        <v>#N/A</v>
      </c>
      <c r="K14" s="3" t="e">
        <f>RANK(J14,$J$7:$J$52,0)</f>
        <v>#N/A</v>
      </c>
      <c r="L14" s="3" t="e">
        <f>VLOOKUP(K14,Punkteverteilung!$A$2:$B$91,2,0)</f>
        <v>#N/A</v>
      </c>
    </row>
    <row r="15" spans="1:12" ht="12.75">
      <c r="A15">
        <v>8</v>
      </c>
      <c r="B15">
        <v>9</v>
      </c>
      <c r="C15" t="str">
        <f>VLOOKUP(A15,Teilnehmer!$A$4:$B$99,2,1)</f>
        <v>Christiane</v>
      </c>
      <c r="D15" s="3" t="e">
        <f>VLOOKUP(B15,D$37:E$72,2,0)</f>
        <v>#N/A</v>
      </c>
      <c r="E15" s="3" t="e">
        <f>VLOOKUP($B15,$D$76:$E$111,2,0)</f>
        <v>#N/A</v>
      </c>
      <c r="F15" s="3" t="e">
        <f>VLOOKUP($B15,$D$115:$E$150,2,0)</f>
        <v>#N/A</v>
      </c>
      <c r="H15" s="3">
        <f>COUNTIF(D15:G15,"&gt;0")</f>
        <v>0</v>
      </c>
      <c r="I15" s="3" t="e">
        <f>SUM(D15:G15)</f>
        <v>#N/A</v>
      </c>
      <c r="J15" s="3" t="e">
        <f>H15+I15*0.01</f>
        <v>#N/A</v>
      </c>
      <c r="K15" s="3" t="e">
        <f>RANK(J15,$J$7:$J$52,0)</f>
        <v>#N/A</v>
      </c>
      <c r="L15" s="3" t="e">
        <f>VLOOKUP(K15,Punkteverteilung!$A$2:$B$91,2,0)</f>
        <v>#N/A</v>
      </c>
    </row>
    <row r="16" spans="1:12" ht="12.75">
      <c r="A16">
        <v>2</v>
      </c>
      <c r="B16">
        <v>10</v>
      </c>
      <c r="C16" t="str">
        <f>VLOOKUP(A16,Teilnehmer!$A$4:$B$99,2,1)</f>
        <v>Alf</v>
      </c>
      <c r="D16" s="3" t="e">
        <f>VLOOKUP(B16,D$37:E$72,2,0)</f>
        <v>#N/A</v>
      </c>
      <c r="E16" s="3" t="e">
        <f>VLOOKUP($B16,$D$76:$E$111,2,0)</f>
        <v>#N/A</v>
      </c>
      <c r="F16" s="3" t="e">
        <f>VLOOKUP($B16,$D$115:$E$150,2,0)</f>
        <v>#N/A</v>
      </c>
      <c r="H16" s="3">
        <f>COUNTIF(D16:G16,"&gt;0")</f>
        <v>0</v>
      </c>
      <c r="I16" s="3" t="e">
        <f>SUM(D16:G16)</f>
        <v>#N/A</v>
      </c>
      <c r="J16" s="3" t="e">
        <f>H16+I16*0.01</f>
        <v>#N/A</v>
      </c>
      <c r="K16" s="3" t="e">
        <f>RANK(J16,$J$7:$J$52,0)</f>
        <v>#N/A</v>
      </c>
      <c r="L16" s="3" t="e">
        <f>VLOOKUP(K16,Punkteverteilung!$A$2:$B$91,2,0)</f>
        <v>#N/A</v>
      </c>
    </row>
    <row r="17" spans="1:12" ht="12.75">
      <c r="A17">
        <v>62</v>
      </c>
      <c r="B17">
        <v>11</v>
      </c>
      <c r="C17" t="str">
        <f>VLOOKUP(A17,Teilnehmer!$A$4:$B$99,2,1)</f>
        <v>Edmar</v>
      </c>
      <c r="D17" s="3" t="e">
        <f>VLOOKUP(B17,D$37:E$72,2,0)</f>
        <v>#N/A</v>
      </c>
      <c r="E17" s="3" t="e">
        <f>VLOOKUP($B17,$D$76:$E$111,2,0)</f>
        <v>#N/A</v>
      </c>
      <c r="H17" s="3">
        <f>COUNTIF(D17:G17,"&gt;0")</f>
        <v>0</v>
      </c>
      <c r="I17" s="3" t="e">
        <f>SUM(D17:G17)</f>
        <v>#N/A</v>
      </c>
      <c r="J17" s="3" t="e">
        <f>H17+I17*0.01</f>
        <v>#N/A</v>
      </c>
      <c r="K17" s="3" t="e">
        <f>RANK(J17,$J$7:$J$52,0)</f>
        <v>#N/A</v>
      </c>
      <c r="L17" s="3" t="e">
        <f>VLOOKUP(K17,Punkteverteilung!$A$2:$B$91,2,0)</f>
        <v>#N/A</v>
      </c>
    </row>
    <row r="18" spans="1:12" ht="12.75">
      <c r="A18">
        <v>70</v>
      </c>
      <c r="B18">
        <v>12</v>
      </c>
      <c r="C18" t="str">
        <f>VLOOKUP(A18,Teilnehmer!$A$4:$B$99,2,1)</f>
        <v>Natascha</v>
      </c>
      <c r="D18" s="3" t="e">
        <f>VLOOKUP(B18,D$37:E$72,2,0)</f>
        <v>#N/A</v>
      </c>
      <c r="E18" s="3" t="e">
        <f>VLOOKUP($B18,$D$76:$E$111,2,0)</f>
        <v>#N/A</v>
      </c>
      <c r="F18" s="3" t="e">
        <f>VLOOKUP($B18,$D$115:$E$150,2,0)</f>
        <v>#N/A</v>
      </c>
      <c r="H18" s="3">
        <f>COUNTIF(D18:G18,"&gt;0")</f>
        <v>0</v>
      </c>
      <c r="I18" s="3" t="e">
        <f>SUM(D18:G18)</f>
        <v>#N/A</v>
      </c>
      <c r="J18" s="3" t="e">
        <f>H18+I18*0.01</f>
        <v>#N/A</v>
      </c>
      <c r="K18" s="3" t="e">
        <f>RANK(J18,$J$7:$J$52,0)</f>
        <v>#N/A</v>
      </c>
      <c r="L18" s="3" t="e">
        <f>VLOOKUP(K18,Punkteverteilung!$A$2:$B$91,2,0)</f>
        <v>#N/A</v>
      </c>
    </row>
    <row r="19" spans="1:12" ht="12.75">
      <c r="A19">
        <v>14</v>
      </c>
      <c r="B19">
        <v>13</v>
      </c>
      <c r="C19" t="str">
        <f>VLOOKUP(A19,Teilnehmer!$A$4:$B$99,2,1)</f>
        <v>Dieter (Neulußheim)</v>
      </c>
      <c r="D19" s="3" t="e">
        <f>VLOOKUP(B19,D$37:E$72,2,0)</f>
        <v>#N/A</v>
      </c>
      <c r="E19" s="3" t="e">
        <f>VLOOKUP($B19,$D$76:$E$111,2,0)</f>
        <v>#N/A</v>
      </c>
      <c r="F19" s="3" t="e">
        <f>VLOOKUP($B19,$D$115:$E$150,2,0)</f>
        <v>#N/A</v>
      </c>
      <c r="H19" s="3">
        <f>COUNTIF(D19:G19,"&gt;0")</f>
        <v>0</v>
      </c>
      <c r="I19" s="3" t="e">
        <f>SUM(D19:G19)</f>
        <v>#N/A</v>
      </c>
      <c r="J19" s="3" t="e">
        <f>H19+I19*0.01</f>
        <v>#N/A</v>
      </c>
      <c r="K19" s="3" t="e">
        <f>RANK(J19,$J$7:$J$52,0)</f>
        <v>#N/A</v>
      </c>
      <c r="L19" s="3" t="e">
        <f>VLOOKUP(K19,Punkteverteilung!$A$2:$B$91,2,0)</f>
        <v>#N/A</v>
      </c>
    </row>
    <row r="20" spans="1:12" ht="12.75">
      <c r="A20">
        <v>16</v>
      </c>
      <c r="B20">
        <v>14</v>
      </c>
      <c r="C20" t="str">
        <f>VLOOKUP(A20,Teilnehmer!$A$4:$B$99,2,1)</f>
        <v>Dieter Staniewski</v>
      </c>
      <c r="D20" s="3" t="e">
        <f>VLOOKUP(B20,D$37:E$72,2,0)</f>
        <v>#N/A</v>
      </c>
      <c r="E20" s="3" t="e">
        <f>VLOOKUP($B20,$D$76:$E$111,2,0)</f>
        <v>#N/A</v>
      </c>
      <c r="F20" s="3" t="e">
        <f>VLOOKUP($B20,$D$115:$E$150,2,0)</f>
        <v>#N/A</v>
      </c>
      <c r="H20" s="3">
        <f>COUNTIF(D20:G20,"&gt;0")</f>
        <v>0</v>
      </c>
      <c r="I20" s="3" t="e">
        <f>SUM(D20:G20)</f>
        <v>#N/A</v>
      </c>
      <c r="J20" s="3" t="e">
        <f>H20+I20*0.01</f>
        <v>#N/A</v>
      </c>
      <c r="K20" s="3" t="e">
        <f>RANK(J20,$J$7:$J$52,0)</f>
        <v>#N/A</v>
      </c>
      <c r="L20" s="3" t="e">
        <f>VLOOKUP(K20,Punkteverteilung!$A$2:$B$91,2,0)</f>
        <v>#N/A</v>
      </c>
    </row>
    <row r="21" spans="1:12" ht="12.75">
      <c r="A21">
        <v>65</v>
      </c>
      <c r="B21">
        <v>15</v>
      </c>
      <c r="C21" t="str">
        <f>VLOOKUP(A21,Teilnehmer!$A$4:$B$99,2,1)</f>
        <v>René</v>
      </c>
      <c r="D21" s="3" t="e">
        <f>VLOOKUP(B21,D$37:E$72,2,0)</f>
        <v>#N/A</v>
      </c>
      <c r="E21" s="3" t="e">
        <f>VLOOKUP($B21,$D$76:$E$111,2,0)</f>
        <v>#N/A</v>
      </c>
      <c r="F21" s="3" t="e">
        <f>VLOOKUP($B21,$D$115:$E$150,2,0)</f>
        <v>#N/A</v>
      </c>
      <c r="H21" s="3">
        <f>COUNTIF(D21:G21,"&gt;0")</f>
        <v>0</v>
      </c>
      <c r="I21" s="3" t="e">
        <f>SUM(D21:G21)</f>
        <v>#N/A</v>
      </c>
      <c r="J21" s="3" t="e">
        <f>H21+I21*0.01</f>
        <v>#N/A</v>
      </c>
      <c r="K21" s="3" t="e">
        <f>RANK(J21,$J$7:$J$52,0)</f>
        <v>#N/A</v>
      </c>
      <c r="L21" s="3" t="e">
        <f>VLOOKUP(K21,Punkteverteilung!$A$2:$B$91,2,0)</f>
        <v>#N/A</v>
      </c>
    </row>
    <row r="22" spans="1:12" ht="12.75">
      <c r="A22">
        <v>71</v>
      </c>
      <c r="B22">
        <v>16</v>
      </c>
      <c r="C22" t="str">
        <f>VLOOKUP(A22,Teilnehmer!$A$4:$B$99,2,1)</f>
        <v>Benny</v>
      </c>
      <c r="D22" s="3" t="e">
        <f>VLOOKUP(B22,D$37:E$72,2,0)</f>
        <v>#N/A</v>
      </c>
      <c r="E22" s="3" t="e">
        <f>VLOOKUP($B22,$D$76:$E$111,2,0)</f>
        <v>#N/A</v>
      </c>
      <c r="F22" s="3" t="e">
        <f>VLOOKUP($B22,$D$115:$E$150,2,0)</f>
        <v>#N/A</v>
      </c>
      <c r="H22" s="3">
        <f>COUNTIF(D22:G22,"&gt;0")</f>
        <v>0</v>
      </c>
      <c r="I22" s="3" t="e">
        <f>SUM(D22:G22)</f>
        <v>#N/A</v>
      </c>
      <c r="J22" s="3" t="e">
        <f>H22+I22*0.01</f>
        <v>#N/A</v>
      </c>
      <c r="K22" s="3" t="e">
        <f>RANK(J22,$J$7:$J$52,0)</f>
        <v>#N/A</v>
      </c>
      <c r="L22" s="3" t="e">
        <f>VLOOKUP(K22,Punkteverteilung!$A$2:$B$91,2,0)</f>
        <v>#N/A</v>
      </c>
    </row>
    <row r="23" spans="1:12" ht="12.75">
      <c r="A23">
        <v>69</v>
      </c>
      <c r="B23">
        <v>17</v>
      </c>
      <c r="C23" t="str">
        <f>VLOOKUP(A23,Teilnehmer!$A$4:$B$99,2,1)</f>
        <v>Helmut</v>
      </c>
      <c r="D23" s="3" t="e">
        <f>VLOOKUP(B23,D$37:E$72,2,0)</f>
        <v>#N/A</v>
      </c>
      <c r="E23" s="3" t="e">
        <f>VLOOKUP($B23,$D$76:$E$111,2,0)</f>
        <v>#N/A</v>
      </c>
      <c r="H23" s="3">
        <f>COUNTIF(D23:G23,"&gt;0")</f>
        <v>0</v>
      </c>
      <c r="I23" s="3" t="e">
        <f>SUM(D23:G23)</f>
        <v>#N/A</v>
      </c>
      <c r="J23" s="3" t="e">
        <f>H23+I23*0.01</f>
        <v>#N/A</v>
      </c>
      <c r="K23" s="3" t="e">
        <f>RANK(J23,$J$7:$J$52,0)</f>
        <v>#N/A</v>
      </c>
      <c r="L23" s="3" t="e">
        <f>VLOOKUP(K23,Punkteverteilung!$A$2:$B$91,2,0)</f>
        <v>#N/A</v>
      </c>
    </row>
    <row r="24" spans="1:12" ht="12.75">
      <c r="A24">
        <v>34</v>
      </c>
      <c r="B24">
        <v>18</v>
      </c>
      <c r="C24" t="str">
        <f>VLOOKUP(A24,Teilnehmer!$A$4:$B$99,2,1)</f>
        <v>Leopold</v>
      </c>
      <c r="D24" s="3" t="e">
        <f>VLOOKUP(B24,D$37:E$72,2,0)</f>
        <v>#N/A</v>
      </c>
      <c r="E24" s="3" t="e">
        <f>VLOOKUP($B24,$D$76:$E$111,2,0)</f>
        <v>#N/A</v>
      </c>
      <c r="F24" s="3" t="e">
        <f>VLOOKUP($B24,$D$115:$E$150,2,0)</f>
        <v>#N/A</v>
      </c>
      <c r="H24" s="3">
        <f>COUNTIF(D24:G24,"&gt;0")</f>
        <v>0</v>
      </c>
      <c r="I24" s="3" t="e">
        <f>SUM(D24:G24)</f>
        <v>#N/A</v>
      </c>
      <c r="J24" s="3" t="e">
        <f>H24+I24*0.01</f>
        <v>#N/A</v>
      </c>
      <c r="K24" s="3" t="e">
        <f>RANK(J24,$J$7:$J$52,0)</f>
        <v>#N/A</v>
      </c>
      <c r="L24" s="3" t="e">
        <f>VLOOKUP(K24,Punkteverteilung!$A$2:$B$91,2,0)</f>
        <v>#N/A</v>
      </c>
    </row>
    <row r="25" spans="1:12" ht="12.75">
      <c r="A25">
        <v>33</v>
      </c>
      <c r="B25">
        <v>19</v>
      </c>
      <c r="C25" t="str">
        <f>VLOOKUP(A25,Teilnehmer!$A$4:$B$99,2,1)</f>
        <v>Leo</v>
      </c>
      <c r="D25" s="3" t="e">
        <f>VLOOKUP(B25,D$37:E$72,2,0)</f>
        <v>#N/A</v>
      </c>
      <c r="E25" s="3" t="e">
        <f>VLOOKUP($B25,$D$76:$E$111,2,0)</f>
        <v>#N/A</v>
      </c>
      <c r="F25" s="3" t="e">
        <f>VLOOKUP($B25,$D$115:$E$150,2,0)</f>
        <v>#N/A</v>
      </c>
      <c r="H25" s="3">
        <f>COUNTIF(D25:G25,"&gt;0")</f>
        <v>0</v>
      </c>
      <c r="I25" s="3" t="e">
        <f>SUM(D25:G25)</f>
        <v>#N/A</v>
      </c>
      <c r="J25" s="3" t="e">
        <f>H25+I25*0.01</f>
        <v>#N/A</v>
      </c>
      <c r="K25" s="3" t="e">
        <f>RANK(J25,$J$7:$J$52,0)</f>
        <v>#N/A</v>
      </c>
      <c r="L25" s="3" t="e">
        <f>VLOOKUP(K25,Punkteverteilung!$A$2:$B$91,2,0)</f>
        <v>#N/A</v>
      </c>
    </row>
    <row r="26" spans="1:12" ht="12.75">
      <c r="A26">
        <v>42</v>
      </c>
      <c r="B26">
        <v>20</v>
      </c>
      <c r="C26" t="str">
        <f>VLOOKUP(A26,Teilnehmer!$A$4:$B$99,2,1)</f>
        <v>Patricia</v>
      </c>
      <c r="D26" s="3" t="e">
        <f>VLOOKUP(B26,D$37:E$72,2,0)</f>
        <v>#N/A</v>
      </c>
      <c r="E26" s="3" t="e">
        <f>VLOOKUP($B26,$D$76:$E$111,2,0)</f>
        <v>#N/A</v>
      </c>
      <c r="F26" s="3" t="e">
        <f>VLOOKUP($B26,$D$115:$E$150,2,0)</f>
        <v>#N/A</v>
      </c>
      <c r="H26" s="3">
        <f>COUNTIF(D26:G26,"&gt;0")</f>
        <v>0</v>
      </c>
      <c r="I26" s="3" t="e">
        <f>SUM(D26:G26)</f>
        <v>#N/A</v>
      </c>
      <c r="J26" s="3" t="e">
        <f>H26+I26*0.01</f>
        <v>#N/A</v>
      </c>
      <c r="K26" s="3" t="e">
        <f>RANK(J26,$J$7:$J$52,0)</f>
        <v>#N/A</v>
      </c>
      <c r="L26" s="3" t="e">
        <f>VLOOKUP(K26,Punkteverteilung!$A$2:$B$91,2,0)</f>
        <v>#N/A</v>
      </c>
    </row>
    <row r="27" spans="1:12" ht="12.75">
      <c r="A27">
        <v>51</v>
      </c>
      <c r="B27">
        <v>21</v>
      </c>
      <c r="C27" t="str">
        <f>VLOOKUP(A27,Teilnehmer!$A$4:$B$99,2,1)</f>
        <v>Thomas</v>
      </c>
      <c r="D27" s="3" t="e">
        <f>VLOOKUP(B27,D$37:E$72,2,0)</f>
        <v>#N/A</v>
      </c>
      <c r="E27" s="3" t="e">
        <f>VLOOKUP($B27,$D$76:$E$111,2,0)</f>
        <v>#N/A</v>
      </c>
      <c r="F27" s="3" t="e">
        <f>VLOOKUP($B27,$D$115:$E$150,2,0)</f>
        <v>#N/A</v>
      </c>
      <c r="H27" s="3">
        <f>COUNTIF(D27:G27,"&gt;0")</f>
        <v>0</v>
      </c>
      <c r="I27" s="3" t="e">
        <f>SUM(D27:G27)</f>
        <v>#N/A</v>
      </c>
      <c r="J27" s="3" t="e">
        <f>H27+I27*0.01</f>
        <v>#N/A</v>
      </c>
      <c r="K27" s="3" t="e">
        <f>RANK(J27,$J$7:$J$52,0)</f>
        <v>#N/A</v>
      </c>
      <c r="L27" s="3" t="e">
        <f>VLOOKUP(K27,Punkteverteilung!$A$2:$B$91,2,0)</f>
        <v>#N/A</v>
      </c>
    </row>
    <row r="28" spans="1:12" ht="12.75">
      <c r="A28">
        <v>56</v>
      </c>
      <c r="B28">
        <v>22</v>
      </c>
      <c r="C28" t="str">
        <f>VLOOKUP(A28,Teilnehmer!$A$4:$B$99,2,1)</f>
        <v>Xavier</v>
      </c>
      <c r="D28" s="3" t="e">
        <f>VLOOKUP(B28,D$37:E$72,2,0)</f>
        <v>#N/A</v>
      </c>
      <c r="E28" s="3" t="e">
        <f>VLOOKUP($B28,$D$76:$E$111,2,0)</f>
        <v>#N/A</v>
      </c>
      <c r="F28" s="3" t="e">
        <f>VLOOKUP($B28,$D$115:$E$150,2,0)</f>
        <v>#N/A</v>
      </c>
      <c r="H28" s="3">
        <f>COUNTIF(D28:G28,"&gt;0")</f>
        <v>0</v>
      </c>
      <c r="I28" s="3" t="e">
        <f>SUM(D28:G28)</f>
        <v>#N/A</v>
      </c>
      <c r="J28" s="3" t="e">
        <f>H28+I28*0.01</f>
        <v>#N/A</v>
      </c>
      <c r="K28" s="3" t="e">
        <f>RANK(J28,$J$7:$J$52,0)</f>
        <v>#N/A</v>
      </c>
      <c r="L28" s="3" t="e">
        <f>VLOOKUP(K28,Punkteverteilung!$A$2:$B$91,2,0)</f>
        <v>#N/A</v>
      </c>
    </row>
    <row r="29" spans="1:12" ht="12.75">
      <c r="A29">
        <v>41</v>
      </c>
      <c r="B29">
        <v>23</v>
      </c>
      <c r="C29" t="str">
        <f>VLOOKUP(A29,Teilnehmer!$A$4:$B$99,2,1)</f>
        <v>Oswin</v>
      </c>
      <c r="D29" s="3" t="e">
        <f>VLOOKUP(B29,D$37:E$72,2,0)</f>
        <v>#N/A</v>
      </c>
      <c r="E29" s="3" t="e">
        <f>VLOOKUP($B29,$D$76:$E$111,2,0)</f>
        <v>#N/A</v>
      </c>
      <c r="F29" s="3" t="e">
        <f>VLOOKUP($B29,$D$115:$E$150,2,0)</f>
        <v>#N/A</v>
      </c>
      <c r="H29" s="3">
        <f>COUNTIF(D29:G29,"&gt;0")</f>
        <v>0</v>
      </c>
      <c r="I29" s="3" t="e">
        <f>SUM(D29:G29)</f>
        <v>#N/A</v>
      </c>
      <c r="J29" s="3" t="e">
        <f>H29+I29*0.01</f>
        <v>#N/A</v>
      </c>
      <c r="K29" s="3" t="e">
        <f>RANK(J29,$J$7:$J$52,0)</f>
        <v>#N/A</v>
      </c>
      <c r="L29" s="3" t="e">
        <f>VLOOKUP(K29,Punkteverteilung!$A$2:$B$91,2,0)</f>
        <v>#N/A</v>
      </c>
    </row>
    <row r="30" spans="1:12" ht="12.75">
      <c r="A30">
        <v>29</v>
      </c>
      <c r="B30">
        <v>24</v>
      </c>
      <c r="C30" t="str">
        <f>VLOOKUP(A30,Teilnehmer!$A$4:$B$99,2,1)</f>
        <v>Josef </v>
      </c>
      <c r="D30" s="3" t="e">
        <f>VLOOKUP(B30,D$37:E$72,2,0)</f>
        <v>#N/A</v>
      </c>
      <c r="E30" s="3" t="e">
        <f>VLOOKUP($B30,$D$76:$E$111,2,0)</f>
        <v>#N/A</v>
      </c>
      <c r="F30" s="3" t="e">
        <f>VLOOKUP($B30,$D$115:$E$150,2,0)</f>
        <v>#N/A</v>
      </c>
      <c r="H30" s="3">
        <f>COUNTIF(D30:G30,"&gt;0")</f>
        <v>0</v>
      </c>
      <c r="I30" s="3" t="e">
        <f>SUM(D30:G30)</f>
        <v>#N/A</v>
      </c>
      <c r="J30" s="3" t="e">
        <f>H30+I30*0.01</f>
        <v>#N/A</v>
      </c>
      <c r="K30" s="3" t="e">
        <f>RANK(J30,$J$7:$J$52,0)</f>
        <v>#N/A</v>
      </c>
      <c r="L30" s="3" t="e">
        <f>VLOOKUP(K30,Punkteverteilung!$A$2:$B$91,2,0)</f>
        <v>#N/A</v>
      </c>
    </row>
    <row r="31" spans="1:12" ht="12.75">
      <c r="A31">
        <v>48</v>
      </c>
      <c r="B31">
        <v>25</v>
      </c>
      <c r="C31" t="str">
        <f>VLOOKUP(A31,Teilnehmer!$A$4:$B$99,2,1)</f>
        <v>Rudi</v>
      </c>
      <c r="D31" s="3" t="e">
        <f>VLOOKUP(B31,D$37:E$72,2,0)</f>
        <v>#N/A</v>
      </c>
      <c r="E31" s="3" t="e">
        <f>VLOOKUP($B31,$D$76:$E$111,2,0)</f>
        <v>#N/A</v>
      </c>
      <c r="H31" s="3">
        <f>COUNTIF(D31:G31,"&gt;0")</f>
        <v>0</v>
      </c>
      <c r="I31" s="3" t="e">
        <f>SUM(D31:G31)</f>
        <v>#N/A</v>
      </c>
      <c r="J31" s="3" t="e">
        <f>H31+I31*0.01</f>
        <v>#N/A</v>
      </c>
      <c r="K31" s="3" t="e">
        <f>RANK(J31,$J$7:$J$52,0)</f>
        <v>#N/A</v>
      </c>
      <c r="L31" s="3" t="e">
        <f>VLOOKUP(K31,Punkteverteilung!$A$2:$B$91,2,0)</f>
        <v>#N/A</v>
      </c>
    </row>
    <row r="32" spans="1:12" ht="12.75">
      <c r="A32">
        <v>6</v>
      </c>
      <c r="B32">
        <v>26</v>
      </c>
      <c r="C32" t="str">
        <f>VLOOKUP(A32,Teilnehmer!$A$4:$B$99,2,1)</f>
        <v>August</v>
      </c>
      <c r="D32" s="3" t="e">
        <f>VLOOKUP(B32,D$37:E$72,2,0)</f>
        <v>#N/A</v>
      </c>
      <c r="E32" s="3" t="e">
        <f>VLOOKUP($B32,$D$76:$E$111,2,0)</f>
        <v>#N/A</v>
      </c>
      <c r="H32" s="3">
        <f>COUNTIF(D32:G32,"&gt;0")</f>
        <v>0</v>
      </c>
      <c r="I32" s="3" t="e">
        <f>SUM(D32:G32)</f>
        <v>#N/A</v>
      </c>
      <c r="J32" s="3" t="e">
        <f>H32+I32*0.01</f>
        <v>#N/A</v>
      </c>
      <c r="K32" s="3" t="e">
        <f>RANK(J32,$J$7:$J$52,0)</f>
        <v>#N/A</v>
      </c>
      <c r="L32" s="3" t="e">
        <f>VLOOKUP(K32,Punkteverteilung!$A$2:$B$91,2,0)</f>
        <v>#N/A</v>
      </c>
    </row>
    <row r="33" spans="1:12" ht="12.75">
      <c r="A33">
        <v>24</v>
      </c>
      <c r="B33">
        <v>27</v>
      </c>
      <c r="C33" t="str">
        <f>VLOOKUP(A33,Teilnehmer!$A$4:$B$99,2,1)</f>
        <v>Helga</v>
      </c>
      <c r="E33" s="3" t="e">
        <f>VLOOKUP($B33,$D$76:$E$111,2,0)</f>
        <v>#N/A</v>
      </c>
      <c r="F33" s="3" t="e">
        <f>VLOOKUP($B33,$D$115:$E$150,2,0)</f>
        <v>#N/A</v>
      </c>
      <c r="H33" s="3">
        <f>COUNTIF(D33:G33,"&gt;0")</f>
        <v>0</v>
      </c>
      <c r="I33" s="3" t="e">
        <f>SUM(D33:G33)</f>
        <v>#N/A</v>
      </c>
      <c r="J33" s="3" t="e">
        <f>H33+I33*0.01</f>
        <v>#N/A</v>
      </c>
      <c r="K33" s="3" t="e">
        <f>RANK(J33,$J$7:$J$52,0)</f>
        <v>#N/A</v>
      </c>
      <c r="L33" s="3" t="e">
        <f>VLOOKUP(K33,Punkteverteilung!$A$2:$B$91,2,0)</f>
        <v>#N/A</v>
      </c>
    </row>
    <row r="36" spans="1:6" ht="12.75">
      <c r="A36" s="8" t="s">
        <v>93</v>
      </c>
      <c r="B36" s="8"/>
      <c r="C36" s="8"/>
      <c r="D36" s="8"/>
      <c r="E36" s="8"/>
      <c r="F36" s="8"/>
    </row>
    <row r="37" spans="1:6" ht="12.75">
      <c r="A37" s="9">
        <v>1</v>
      </c>
      <c r="B37" s="10" t="s">
        <v>100</v>
      </c>
      <c r="C37" s="10" t="e">
        <f>VLOOKUP(D37,$B$7:$C$33,2,1)</f>
        <v>#N/A</v>
      </c>
      <c r="D37" s="11"/>
      <c r="E37" s="12">
        <f>F37-F40</f>
        <v>0</v>
      </c>
      <c r="F37" s="13"/>
    </row>
    <row r="38" spans="1:6" ht="12.75">
      <c r="A38" s="9"/>
      <c r="B38" s="10"/>
      <c r="C38" s="10" t="e">
        <f>VLOOKUP(D38,$B$7:$C$33,2,1)</f>
        <v>#N/A</v>
      </c>
      <c r="D38" s="11"/>
      <c r="E38" s="12">
        <f>F37-F40</f>
        <v>0</v>
      </c>
      <c r="F38" s="13"/>
    </row>
    <row r="39" spans="1:6" ht="12.75">
      <c r="A39" s="9"/>
      <c r="B39" s="10"/>
      <c r="C39" s="10" t="e">
        <f>VLOOKUP(D39,$B$7:$C$33,2,1)</f>
        <v>#N/A</v>
      </c>
      <c r="D39" s="11"/>
      <c r="E39" s="12">
        <f>F37-F40</f>
        <v>0</v>
      </c>
      <c r="F39" s="13"/>
    </row>
    <row r="40" spans="1:6" ht="12.75">
      <c r="A40" s="9"/>
      <c r="B40" s="14" t="s">
        <v>101</v>
      </c>
      <c r="C40" s="14" t="e">
        <f>VLOOKUP(D40,$B$7:$C$33,2,1)</f>
        <v>#N/A</v>
      </c>
      <c r="D40" s="15"/>
      <c r="E40" s="16">
        <f>F40-F37</f>
        <v>0</v>
      </c>
      <c r="F40" s="17"/>
    </row>
    <row r="41" spans="1:6" ht="12.75">
      <c r="A41" s="9"/>
      <c r="B41" s="14"/>
      <c r="C41" s="14" t="e">
        <f>VLOOKUP(D41,$B$7:$C$33,2,1)</f>
        <v>#N/A</v>
      </c>
      <c r="D41" s="15"/>
      <c r="E41" s="16">
        <f>F40-F37</f>
        <v>0</v>
      </c>
      <c r="F41" s="17"/>
    </row>
    <row r="42" spans="1:6" ht="12.75">
      <c r="A42" s="9"/>
      <c r="B42" s="14"/>
      <c r="C42" s="14" t="e">
        <f>VLOOKUP(D42,$B$7:$C$33,2,1)</f>
        <v>#N/A</v>
      </c>
      <c r="D42" s="15"/>
      <c r="E42" s="16">
        <f>F40-F37</f>
        <v>0</v>
      </c>
      <c r="F42" s="17"/>
    </row>
    <row r="43" spans="1:6" ht="12.75">
      <c r="A43" s="9">
        <v>2</v>
      </c>
      <c r="B43" s="10" t="s">
        <v>100</v>
      </c>
      <c r="C43" s="10" t="e">
        <f>VLOOKUP(D43,$B$7:$C$33,2,1)</f>
        <v>#N/A</v>
      </c>
      <c r="D43" s="11"/>
      <c r="E43" s="12">
        <f>F43-F46</f>
        <v>0</v>
      </c>
      <c r="F43" s="13"/>
    </row>
    <row r="44" spans="1:6" ht="12.75">
      <c r="A44" s="9"/>
      <c r="B44" s="10"/>
      <c r="C44" s="10" t="e">
        <f>VLOOKUP(D44,$B$7:$C$33,2,1)</f>
        <v>#N/A</v>
      </c>
      <c r="D44" s="11"/>
      <c r="E44" s="12">
        <f>F43-F46</f>
        <v>0</v>
      </c>
      <c r="F44" s="13"/>
    </row>
    <row r="45" spans="1:6" ht="12.75">
      <c r="A45" s="9"/>
      <c r="B45" s="10"/>
      <c r="C45" s="10" t="e">
        <f>VLOOKUP(D45,$B$7:$C$33,2,1)</f>
        <v>#N/A</v>
      </c>
      <c r="D45" s="11"/>
      <c r="E45" s="12">
        <f>F43-F46</f>
        <v>0</v>
      </c>
      <c r="F45" s="13"/>
    </row>
    <row r="46" spans="1:6" ht="12.75">
      <c r="A46" s="9"/>
      <c r="B46" s="14" t="s">
        <v>101</v>
      </c>
      <c r="C46" s="14" t="e">
        <f>VLOOKUP(D46,$B$7:$C$33,2,1)</f>
        <v>#N/A</v>
      </c>
      <c r="D46" s="15"/>
      <c r="E46" s="16">
        <f>F46-F43</f>
        <v>0</v>
      </c>
      <c r="F46" s="17"/>
    </row>
    <row r="47" spans="1:6" ht="12.75">
      <c r="A47" s="9"/>
      <c r="B47" s="14"/>
      <c r="C47" s="14" t="e">
        <f>VLOOKUP(D47,$B$7:$C$33,2,1)</f>
        <v>#N/A</v>
      </c>
      <c r="D47" s="15"/>
      <c r="E47" s="16">
        <f>F46-F43</f>
        <v>0</v>
      </c>
      <c r="F47" s="17"/>
    </row>
    <row r="48" spans="1:6" ht="12.75">
      <c r="A48" s="9"/>
      <c r="B48" s="14"/>
      <c r="C48" s="14" t="e">
        <f>VLOOKUP(D48,$B$7:$C$33,2,1)</f>
        <v>#N/A</v>
      </c>
      <c r="D48" s="15"/>
      <c r="E48" s="16">
        <f>F46-F43</f>
        <v>0</v>
      </c>
      <c r="F48" s="17"/>
    </row>
    <row r="49" spans="1:6" ht="12.75">
      <c r="A49" s="9">
        <v>3</v>
      </c>
      <c r="B49" s="10" t="s">
        <v>100</v>
      </c>
      <c r="C49" s="10" t="e">
        <f>VLOOKUP(D49,$B$7:$C$33,2,1)</f>
        <v>#N/A</v>
      </c>
      <c r="D49" s="11"/>
      <c r="E49" s="12">
        <f>F49-F52</f>
        <v>0</v>
      </c>
      <c r="F49" s="13"/>
    </row>
    <row r="50" spans="1:6" ht="12.75">
      <c r="A50" s="9"/>
      <c r="B50" s="10"/>
      <c r="C50" s="10" t="e">
        <f>VLOOKUP(D50,$B$7:$C$33,2,1)</f>
        <v>#N/A</v>
      </c>
      <c r="D50" s="11"/>
      <c r="E50" s="12">
        <f>F49-F52</f>
        <v>0</v>
      </c>
      <c r="F50" s="13"/>
    </row>
    <row r="51" spans="1:6" ht="12.75">
      <c r="A51" s="9"/>
      <c r="B51" s="10"/>
      <c r="C51" s="10" t="e">
        <f>VLOOKUP(D51,$B$7:$C$33,2,1)</f>
        <v>#N/A</v>
      </c>
      <c r="D51" s="11"/>
      <c r="E51" s="12">
        <f>F49-F52</f>
        <v>0</v>
      </c>
      <c r="F51" s="13"/>
    </row>
    <row r="52" spans="1:6" ht="12.75">
      <c r="A52" s="9"/>
      <c r="B52" s="14" t="s">
        <v>101</v>
      </c>
      <c r="C52" s="14" t="e">
        <f>VLOOKUP(D52,$B$7:$C$33,2,1)</f>
        <v>#N/A</v>
      </c>
      <c r="D52" s="15"/>
      <c r="E52" s="16">
        <f>F52-F49</f>
        <v>0</v>
      </c>
      <c r="F52" s="17"/>
    </row>
    <row r="53" spans="1:6" ht="12.75">
      <c r="A53" s="9"/>
      <c r="B53" s="14"/>
      <c r="C53" s="14" t="e">
        <f>VLOOKUP(D53,$B$7:$C$33,2,1)</f>
        <v>#N/A</v>
      </c>
      <c r="D53" s="15"/>
      <c r="E53" s="16">
        <f>F52-F49</f>
        <v>0</v>
      </c>
      <c r="F53" s="17"/>
    </row>
    <row r="54" spans="1:6" ht="12.75">
      <c r="A54" s="9"/>
      <c r="B54" s="14"/>
      <c r="C54" s="14" t="e">
        <f>VLOOKUP(D54,$B$7:$C$33,2,1)</f>
        <v>#N/A</v>
      </c>
      <c r="D54" s="15"/>
      <c r="E54" s="16">
        <f>F52-F49</f>
        <v>0</v>
      </c>
      <c r="F54" s="17"/>
    </row>
    <row r="55" spans="1:6" ht="12.75">
      <c r="A55" s="9">
        <v>4</v>
      </c>
      <c r="B55" s="10" t="s">
        <v>100</v>
      </c>
      <c r="C55" s="10" t="e">
        <f>VLOOKUP(D55,$B$7:$C$33,2,1)</f>
        <v>#N/A</v>
      </c>
      <c r="D55" s="11"/>
      <c r="E55" s="12">
        <f>F55-F58</f>
        <v>0</v>
      </c>
      <c r="F55" s="13"/>
    </row>
    <row r="56" spans="1:6" ht="12.75">
      <c r="A56" s="9"/>
      <c r="B56" s="10"/>
      <c r="C56" s="10" t="e">
        <f>VLOOKUP(D56,$B$7:$C$33,2,1)</f>
        <v>#N/A</v>
      </c>
      <c r="D56" s="11"/>
      <c r="E56" s="12">
        <f>F55-F58</f>
        <v>0</v>
      </c>
      <c r="F56" s="13"/>
    </row>
    <row r="57" spans="1:6" ht="12.75">
      <c r="A57" s="9"/>
      <c r="B57" s="10"/>
      <c r="C57" s="10" t="e">
        <f>VLOOKUP(D57,$B$7:$C$33,2,1)</f>
        <v>#N/A</v>
      </c>
      <c r="D57" s="11"/>
      <c r="E57" s="12">
        <f>F55-F58</f>
        <v>0</v>
      </c>
      <c r="F57" s="13"/>
    </row>
    <row r="58" spans="1:6" ht="12.75">
      <c r="A58" s="9"/>
      <c r="B58" s="14" t="s">
        <v>101</v>
      </c>
      <c r="C58" s="14" t="e">
        <f>VLOOKUP(D58,$B$7:$C$33,2,1)</f>
        <v>#N/A</v>
      </c>
      <c r="D58" s="15"/>
      <c r="E58" s="16">
        <f>F58-F55</f>
        <v>0</v>
      </c>
      <c r="F58" s="17"/>
    </row>
    <row r="59" spans="1:6" ht="12.75">
      <c r="A59" s="9"/>
      <c r="B59" s="14"/>
      <c r="C59" s="14" t="e">
        <f>VLOOKUP(D59,$B$7:$C$33,2,1)</f>
        <v>#N/A</v>
      </c>
      <c r="D59" s="15"/>
      <c r="E59" s="16">
        <f>F58-F55</f>
        <v>0</v>
      </c>
      <c r="F59" s="17"/>
    </row>
    <row r="60" spans="1:6" ht="12.75">
      <c r="A60" s="9"/>
      <c r="B60" s="14"/>
      <c r="C60" s="14" t="e">
        <f>VLOOKUP(D60,$B$7:$C$33,2,1)</f>
        <v>#N/A</v>
      </c>
      <c r="D60" s="15"/>
      <c r="E60" s="16">
        <f>F58-F55</f>
        <v>0</v>
      </c>
      <c r="F60" s="17"/>
    </row>
    <row r="61" spans="1:6" ht="12.75">
      <c r="A61" s="9">
        <v>5</v>
      </c>
      <c r="B61" s="10" t="s">
        <v>100</v>
      </c>
      <c r="C61" s="10" t="e">
        <f>VLOOKUP(D61,$B$7:$C$33,2,1)</f>
        <v>#N/A</v>
      </c>
      <c r="D61" s="11"/>
      <c r="E61" s="12">
        <f>F61-F64</f>
        <v>0</v>
      </c>
      <c r="F61" s="13"/>
    </row>
    <row r="62" spans="1:6" ht="12.75">
      <c r="A62" s="9"/>
      <c r="B62" s="10"/>
      <c r="C62" s="10" t="e">
        <f>VLOOKUP(D62,$B$7:$C$33,2,1)</f>
        <v>#N/A</v>
      </c>
      <c r="D62" s="11"/>
      <c r="E62" s="12">
        <f>F61-F64</f>
        <v>0</v>
      </c>
      <c r="F62" s="13"/>
    </row>
    <row r="63" spans="1:6" ht="12.75">
      <c r="A63" s="9"/>
      <c r="B63" s="10"/>
      <c r="C63" s="10" t="e">
        <f>VLOOKUP(D63,$B$7:$C$33,2,1)</f>
        <v>#N/A</v>
      </c>
      <c r="D63" s="11"/>
      <c r="E63" s="12">
        <f>F61-F64</f>
        <v>0</v>
      </c>
      <c r="F63" s="13"/>
    </row>
    <row r="64" spans="1:6" ht="12.75">
      <c r="A64" s="9"/>
      <c r="B64" s="14" t="s">
        <v>101</v>
      </c>
      <c r="C64" s="14" t="e">
        <f>VLOOKUP(D64,$B$7:$C$33,2,1)</f>
        <v>#N/A</v>
      </c>
      <c r="D64" s="18"/>
      <c r="E64" s="16">
        <f>F64-F61</f>
        <v>0</v>
      </c>
      <c r="F64" s="17"/>
    </row>
    <row r="65" spans="1:6" ht="12.75">
      <c r="A65" s="9"/>
      <c r="B65" s="14"/>
      <c r="C65" s="14" t="e">
        <f>VLOOKUP(D65,$B$7:$C$33,2,1)</f>
        <v>#N/A</v>
      </c>
      <c r="D65" s="18"/>
      <c r="E65" s="16">
        <f>F64-F61</f>
        <v>0</v>
      </c>
      <c r="F65" s="17"/>
    </row>
    <row r="66" spans="1:6" ht="12.75">
      <c r="A66" s="9"/>
      <c r="B66" s="14"/>
      <c r="C66" s="14" t="e">
        <f>VLOOKUP(D66,$B$7:$C$33,2,1)</f>
        <v>#N/A</v>
      </c>
      <c r="D66" s="18"/>
      <c r="E66" s="16">
        <f>F64-F61</f>
        <v>0</v>
      </c>
      <c r="F66" s="17"/>
    </row>
    <row r="67" spans="1:6" ht="12.75">
      <c r="A67" s="9">
        <v>6</v>
      </c>
      <c r="B67" s="10" t="s">
        <v>100</v>
      </c>
      <c r="C67" s="10" t="e">
        <f>VLOOKUP(D67,$B$7:$C$33,2,1)</f>
        <v>#N/A</v>
      </c>
      <c r="D67" s="11"/>
      <c r="E67" s="12">
        <f>F67-F70</f>
        <v>0</v>
      </c>
      <c r="F67" s="13"/>
    </row>
    <row r="68" spans="1:6" ht="12.75">
      <c r="A68" s="9"/>
      <c r="B68" s="10"/>
      <c r="C68" s="10" t="e">
        <f>VLOOKUP(D68,$B$7:$C$33,2,1)</f>
        <v>#N/A</v>
      </c>
      <c r="D68" s="11"/>
      <c r="E68" s="12">
        <f>F67-F70</f>
        <v>0</v>
      </c>
      <c r="F68" s="13"/>
    </row>
    <row r="69" spans="1:6" ht="12.75">
      <c r="A69" s="9"/>
      <c r="B69" s="10"/>
      <c r="C69" s="10" t="e">
        <f>VLOOKUP(D69,$B$7:$C$33,2,1)</f>
        <v>#N/A</v>
      </c>
      <c r="D69" s="11"/>
      <c r="E69" s="12">
        <f>F67-F70</f>
        <v>0</v>
      </c>
      <c r="F69" s="13"/>
    </row>
    <row r="70" spans="1:6" ht="12.75">
      <c r="A70" s="9"/>
      <c r="B70" s="14" t="s">
        <v>101</v>
      </c>
      <c r="C70" s="14" t="e">
        <f>VLOOKUP(D70,$B$7:$C$33,2,1)</f>
        <v>#N/A</v>
      </c>
      <c r="D70" s="15"/>
      <c r="E70" s="16">
        <f>F70-F67</f>
        <v>0</v>
      </c>
      <c r="F70" s="17"/>
    </row>
    <row r="71" spans="1:6" ht="12.75">
      <c r="A71" s="9"/>
      <c r="B71" s="14"/>
      <c r="C71" s="14" t="e">
        <f>VLOOKUP(D71,$B$7:$C$33,2,1)</f>
        <v>#N/A</v>
      </c>
      <c r="D71" s="15"/>
      <c r="E71" s="16">
        <f>F70-F67</f>
        <v>0</v>
      </c>
      <c r="F71" s="17"/>
    </row>
    <row r="72" spans="1:6" ht="12.75">
      <c r="A72" s="9"/>
      <c r="B72" s="14"/>
      <c r="C72" s="14" t="e">
        <f>VLOOKUP(D72,$B$7:$C$33,2,1)</f>
        <v>#N/A</v>
      </c>
      <c r="D72" s="15"/>
      <c r="E72" s="16">
        <f>F70-F67</f>
        <v>0</v>
      </c>
      <c r="F72" s="17"/>
    </row>
    <row r="75" spans="1:6" ht="12.75">
      <c r="A75" s="8" t="s">
        <v>94</v>
      </c>
      <c r="B75" s="8"/>
      <c r="C75" s="8"/>
      <c r="D75" s="8"/>
      <c r="E75" s="8"/>
      <c r="F75" s="8"/>
    </row>
    <row r="76" spans="1:6" ht="12.75">
      <c r="A76" s="9">
        <v>1</v>
      </c>
      <c r="B76" s="10" t="s">
        <v>100</v>
      </c>
      <c r="C76" s="10" t="e">
        <f>VLOOKUP(D76,$B$7:$C$33,2,1)</f>
        <v>#N/A</v>
      </c>
      <c r="D76" s="11"/>
      <c r="E76" s="12">
        <f>F76-F79</f>
        <v>0</v>
      </c>
      <c r="F76" s="13"/>
    </row>
    <row r="77" spans="1:6" ht="12.75">
      <c r="A77" s="9"/>
      <c r="B77" s="10"/>
      <c r="C77" s="10" t="e">
        <f>VLOOKUP(D77,$B$7:$C$33,2,1)</f>
        <v>#N/A</v>
      </c>
      <c r="D77" s="11"/>
      <c r="E77" s="12">
        <f>F76-F79</f>
        <v>0</v>
      </c>
      <c r="F77" s="13"/>
    </row>
    <row r="78" spans="1:6" ht="12.75">
      <c r="A78" s="9"/>
      <c r="B78" s="10"/>
      <c r="C78" s="10" t="e">
        <f>VLOOKUP(D78,$B$7:$C$33,2,1)</f>
        <v>#N/A</v>
      </c>
      <c r="D78" s="11"/>
      <c r="E78" s="12">
        <f>F76-F79</f>
        <v>0</v>
      </c>
      <c r="F78" s="13"/>
    </row>
    <row r="79" spans="1:6" ht="12.75">
      <c r="A79" s="9"/>
      <c r="B79" s="14" t="s">
        <v>101</v>
      </c>
      <c r="C79" s="14" t="e">
        <f>VLOOKUP(D79,$B$7:$C$33,2,1)</f>
        <v>#N/A</v>
      </c>
      <c r="D79" s="15"/>
      <c r="E79" s="16">
        <f>F79-F76</f>
        <v>0</v>
      </c>
      <c r="F79" s="17"/>
    </row>
    <row r="80" spans="1:6" ht="12.75">
      <c r="A80" s="9"/>
      <c r="B80" s="14"/>
      <c r="C80" s="14" t="e">
        <f>VLOOKUP(D80,$B$7:$C$33,2,1)</f>
        <v>#N/A</v>
      </c>
      <c r="D80" s="15"/>
      <c r="E80" s="16">
        <f>F79-F76</f>
        <v>0</v>
      </c>
      <c r="F80" s="17"/>
    </row>
    <row r="81" spans="1:6" ht="12.75">
      <c r="A81" s="9"/>
      <c r="B81" s="14"/>
      <c r="C81" s="14" t="e">
        <f>VLOOKUP(D81,$B$7:$C$33,2,1)</f>
        <v>#N/A</v>
      </c>
      <c r="D81" s="15"/>
      <c r="E81" s="16">
        <f>F79-F76</f>
        <v>0</v>
      </c>
      <c r="F81" s="17"/>
    </row>
    <row r="82" spans="1:6" ht="12.75">
      <c r="A82" s="9">
        <v>2</v>
      </c>
      <c r="B82" s="10" t="s">
        <v>100</v>
      </c>
      <c r="C82" s="10" t="e">
        <f>VLOOKUP(D82,$B$7:$C$33,2,1)</f>
        <v>#N/A</v>
      </c>
      <c r="D82" s="11"/>
      <c r="E82" s="12">
        <f>F82-F85</f>
        <v>0</v>
      </c>
      <c r="F82" s="13"/>
    </row>
    <row r="83" spans="1:6" ht="12.75">
      <c r="A83" s="9"/>
      <c r="B83" s="10"/>
      <c r="C83" s="10" t="e">
        <f>VLOOKUP(D83,$B$7:$C$33,2,1)</f>
        <v>#N/A</v>
      </c>
      <c r="D83" s="11"/>
      <c r="E83" s="12">
        <f>F82-F85</f>
        <v>0</v>
      </c>
      <c r="F83" s="13"/>
    </row>
    <row r="84" spans="1:6" ht="12.75">
      <c r="A84" s="9"/>
      <c r="B84" s="10"/>
      <c r="C84" s="10" t="e">
        <f>VLOOKUP(D84,$B$7:$C$33,2,1)</f>
        <v>#N/A</v>
      </c>
      <c r="D84" s="11"/>
      <c r="E84" s="12">
        <f>F82-F85</f>
        <v>0</v>
      </c>
      <c r="F84" s="13"/>
    </row>
    <row r="85" spans="1:6" ht="12.75">
      <c r="A85" s="9"/>
      <c r="B85" s="14" t="s">
        <v>101</v>
      </c>
      <c r="C85" s="14" t="e">
        <f>VLOOKUP(D85,$B$7:$C$33,2,1)</f>
        <v>#N/A</v>
      </c>
      <c r="D85" s="15"/>
      <c r="E85" s="16">
        <f>F85-F82</f>
        <v>0</v>
      </c>
      <c r="F85" s="17"/>
    </row>
    <row r="86" spans="1:6" ht="12.75">
      <c r="A86" s="9"/>
      <c r="B86" s="14"/>
      <c r="C86" s="14" t="e">
        <f>VLOOKUP(D86,$B$7:$C$33,2,1)</f>
        <v>#N/A</v>
      </c>
      <c r="D86" s="15"/>
      <c r="E86" s="16">
        <f>F85-F82</f>
        <v>0</v>
      </c>
      <c r="F86" s="17"/>
    </row>
    <row r="87" spans="1:6" ht="12.75">
      <c r="A87" s="9"/>
      <c r="B87" s="14"/>
      <c r="C87" s="14" t="e">
        <f>VLOOKUP(D87,$B$7:$C$33,2,1)</f>
        <v>#N/A</v>
      </c>
      <c r="D87" s="15"/>
      <c r="E87" s="16">
        <f>F85-F82</f>
        <v>0</v>
      </c>
      <c r="F87" s="17"/>
    </row>
    <row r="88" spans="1:6" ht="12.75">
      <c r="A88" s="9">
        <v>3</v>
      </c>
      <c r="B88" s="10" t="s">
        <v>100</v>
      </c>
      <c r="C88" s="10" t="e">
        <f>VLOOKUP(D88,$B$7:$C$33,2,1)</f>
        <v>#N/A</v>
      </c>
      <c r="D88" s="11"/>
      <c r="E88" s="12">
        <f>F88-F91</f>
        <v>0</v>
      </c>
      <c r="F88" s="13"/>
    </row>
    <row r="89" spans="1:6" ht="12.75">
      <c r="A89" s="9"/>
      <c r="B89" s="10"/>
      <c r="C89" s="10" t="e">
        <f>VLOOKUP(D89,$B$7:$C$33,2,1)</f>
        <v>#N/A</v>
      </c>
      <c r="D89" s="11"/>
      <c r="E89" s="12">
        <f>F88-F91</f>
        <v>0</v>
      </c>
      <c r="F89" s="13"/>
    </row>
    <row r="90" spans="1:6" ht="12.75">
      <c r="A90" s="9"/>
      <c r="B90" s="10"/>
      <c r="C90" s="10" t="e">
        <f>VLOOKUP(D90,$B$7:$C$33,2,1)</f>
        <v>#N/A</v>
      </c>
      <c r="D90" s="11"/>
      <c r="E90" s="12">
        <f>F88-F91</f>
        <v>0</v>
      </c>
      <c r="F90" s="13"/>
    </row>
    <row r="91" spans="1:6" ht="12.75">
      <c r="A91" s="9"/>
      <c r="B91" s="14" t="s">
        <v>101</v>
      </c>
      <c r="C91" s="14" t="e">
        <f>VLOOKUP(D91,$B$7:$C$33,2,1)</f>
        <v>#N/A</v>
      </c>
      <c r="D91" s="15"/>
      <c r="E91" s="16">
        <f>F91-F88</f>
        <v>0</v>
      </c>
      <c r="F91" s="17"/>
    </row>
    <row r="92" spans="1:6" ht="12.75">
      <c r="A92" s="9"/>
      <c r="B92" s="14"/>
      <c r="C92" s="14" t="e">
        <f>VLOOKUP(D92,$B$7:$C$33,2,1)</f>
        <v>#N/A</v>
      </c>
      <c r="D92" s="15"/>
      <c r="E92" s="16">
        <f>F91-F88</f>
        <v>0</v>
      </c>
      <c r="F92" s="17"/>
    </row>
    <row r="93" spans="1:6" ht="12.75">
      <c r="A93" s="9"/>
      <c r="B93" s="14"/>
      <c r="C93" s="14" t="e">
        <f>VLOOKUP(D93,$B$7:$C$33,2,1)</f>
        <v>#N/A</v>
      </c>
      <c r="D93" s="15"/>
      <c r="E93" s="16">
        <f>F91-F88</f>
        <v>0</v>
      </c>
      <c r="F93" s="17"/>
    </row>
    <row r="94" spans="1:6" ht="12.75">
      <c r="A94" s="9">
        <v>4</v>
      </c>
      <c r="B94" s="10" t="s">
        <v>100</v>
      </c>
      <c r="C94" s="10" t="e">
        <f>VLOOKUP(D94,$B$7:$C$33,2,1)</f>
        <v>#N/A</v>
      </c>
      <c r="D94" s="11"/>
      <c r="E94" s="12">
        <f>F94-F97</f>
        <v>0</v>
      </c>
      <c r="F94" s="13"/>
    </row>
    <row r="95" spans="1:6" ht="12.75">
      <c r="A95" s="9"/>
      <c r="B95" s="10"/>
      <c r="C95" s="10" t="e">
        <f>VLOOKUP(D95,$B$7:$C$33,2,1)</f>
        <v>#N/A</v>
      </c>
      <c r="D95" s="11"/>
      <c r="E95" s="12">
        <f>F94-F97</f>
        <v>0</v>
      </c>
      <c r="F95" s="13"/>
    </row>
    <row r="96" spans="1:6" ht="12.75">
      <c r="A96" s="9"/>
      <c r="B96" s="10"/>
      <c r="C96" s="10" t="e">
        <f>VLOOKUP(D96,$B$7:$C$33,2,1)</f>
        <v>#N/A</v>
      </c>
      <c r="D96" s="11"/>
      <c r="E96" s="12">
        <f>F94-F97</f>
        <v>0</v>
      </c>
      <c r="F96" s="13"/>
    </row>
    <row r="97" spans="1:6" ht="12.75">
      <c r="A97" s="9"/>
      <c r="B97" s="14" t="s">
        <v>101</v>
      </c>
      <c r="C97" s="14" t="e">
        <f>VLOOKUP(D97,$B$7:$C$33,2,1)</f>
        <v>#N/A</v>
      </c>
      <c r="D97" s="15"/>
      <c r="E97" s="16">
        <f>F97-F94</f>
        <v>0</v>
      </c>
      <c r="F97" s="17"/>
    </row>
    <row r="98" spans="1:6" ht="12.75">
      <c r="A98" s="9"/>
      <c r="B98" s="14"/>
      <c r="C98" s="14" t="e">
        <f>VLOOKUP(D98,$B$7:$C$33,2,1)</f>
        <v>#N/A</v>
      </c>
      <c r="D98" s="15"/>
      <c r="E98" s="16">
        <f>F97-F94</f>
        <v>0</v>
      </c>
      <c r="F98" s="17"/>
    </row>
    <row r="99" spans="1:6" ht="12.75">
      <c r="A99" s="9"/>
      <c r="B99" s="14"/>
      <c r="C99" s="14" t="e">
        <f>VLOOKUP(D99,$B$7:$C$33,2,1)</f>
        <v>#N/A</v>
      </c>
      <c r="D99" s="15"/>
      <c r="E99" s="16">
        <f>F97-F94</f>
        <v>0</v>
      </c>
      <c r="F99" s="17"/>
    </row>
    <row r="100" spans="1:6" ht="12.75">
      <c r="A100" s="9">
        <v>5</v>
      </c>
      <c r="B100" s="10" t="s">
        <v>100</v>
      </c>
      <c r="C100" s="10" t="e">
        <f>VLOOKUP(D100,$B$7:$C$33,2,1)</f>
        <v>#N/A</v>
      </c>
      <c r="D100" s="11"/>
      <c r="E100" s="12">
        <f>F100-F103</f>
        <v>0</v>
      </c>
      <c r="F100" s="13"/>
    </row>
    <row r="101" spans="1:6" ht="12.75">
      <c r="A101" s="9"/>
      <c r="B101" s="10"/>
      <c r="C101" s="10" t="e">
        <f>VLOOKUP(D101,$B$7:$C$33,2,1)</f>
        <v>#N/A</v>
      </c>
      <c r="D101" s="11"/>
      <c r="E101" s="12">
        <f>F100-F103</f>
        <v>0</v>
      </c>
      <c r="F101" s="13"/>
    </row>
    <row r="102" spans="1:6" ht="12.75">
      <c r="A102" s="9"/>
      <c r="B102" s="10"/>
      <c r="C102" s="10" t="e">
        <f>VLOOKUP(D102,$B$7:$C$33,2,1)</f>
        <v>#N/A</v>
      </c>
      <c r="D102" s="11"/>
      <c r="E102" s="12">
        <f>F100-F103</f>
        <v>0</v>
      </c>
      <c r="F102" s="13"/>
    </row>
    <row r="103" spans="1:6" ht="12.75">
      <c r="A103" s="9"/>
      <c r="B103" s="14" t="s">
        <v>101</v>
      </c>
      <c r="C103" s="14" t="e">
        <f>VLOOKUP(D103,$B$7:$C$33,2,1)</f>
        <v>#N/A</v>
      </c>
      <c r="D103" s="18"/>
      <c r="E103" s="16">
        <f>F103-F100</f>
        <v>0</v>
      </c>
      <c r="F103" s="17"/>
    </row>
    <row r="104" spans="1:6" ht="12.75">
      <c r="A104" s="9"/>
      <c r="B104" s="14"/>
      <c r="C104" s="14" t="e">
        <f>VLOOKUP(D104,$B$7:$C$33,2,1)</f>
        <v>#N/A</v>
      </c>
      <c r="D104" s="18"/>
      <c r="E104" s="16">
        <f>F103-F100</f>
        <v>0</v>
      </c>
      <c r="F104" s="17"/>
    </row>
    <row r="105" spans="1:6" ht="12.75">
      <c r="A105" s="9"/>
      <c r="B105" s="14"/>
      <c r="C105" s="14" t="e">
        <f>VLOOKUP(D105,$B$7:$C$33,2,1)</f>
        <v>#N/A</v>
      </c>
      <c r="D105" s="18"/>
      <c r="E105" s="16">
        <f>F103-F100</f>
        <v>0</v>
      </c>
      <c r="F105" s="17"/>
    </row>
    <row r="106" spans="1:6" ht="12.75">
      <c r="A106" s="9">
        <v>6</v>
      </c>
      <c r="B106" s="10" t="s">
        <v>100</v>
      </c>
      <c r="C106" s="10" t="e">
        <f>VLOOKUP(D106,$B$7:$C$33,2,1)</f>
        <v>#N/A</v>
      </c>
      <c r="D106" s="11"/>
      <c r="E106" s="12">
        <f>F106-F109</f>
        <v>0</v>
      </c>
      <c r="F106" s="13"/>
    </row>
    <row r="107" spans="1:6" ht="12.75">
      <c r="A107" s="9"/>
      <c r="B107" s="10"/>
      <c r="C107" s="10" t="e">
        <f>VLOOKUP(D107,$B$7:$C$33,2,1)</f>
        <v>#N/A</v>
      </c>
      <c r="D107" s="11"/>
      <c r="E107" s="12">
        <f>F106-F109</f>
        <v>0</v>
      </c>
      <c r="F107" s="13"/>
    </row>
    <row r="108" spans="1:6" ht="12.75">
      <c r="A108" s="9"/>
      <c r="B108" s="10"/>
      <c r="C108" s="10" t="e">
        <f>VLOOKUP(D108,$B$7:$C$33,2,1)</f>
        <v>#N/A</v>
      </c>
      <c r="D108" s="11"/>
      <c r="E108" s="12">
        <f>F106-F109</f>
        <v>0</v>
      </c>
      <c r="F108" s="13"/>
    </row>
    <row r="109" spans="1:6" ht="12.75">
      <c r="A109" s="9"/>
      <c r="B109" s="14" t="s">
        <v>101</v>
      </c>
      <c r="C109" s="14" t="e">
        <f>VLOOKUP(D109,$B$7:$C$33,2,1)</f>
        <v>#N/A</v>
      </c>
      <c r="D109" s="15"/>
      <c r="E109" s="16">
        <f>F109-F106</f>
        <v>0</v>
      </c>
      <c r="F109" s="17"/>
    </row>
    <row r="110" spans="1:6" ht="12.75">
      <c r="A110" s="9"/>
      <c r="B110" s="14"/>
      <c r="C110" s="14" t="e">
        <f>VLOOKUP(D110,$B$7:$C$33,2,1)</f>
        <v>#N/A</v>
      </c>
      <c r="D110" s="15"/>
      <c r="E110" s="16">
        <f>F109-F106</f>
        <v>0</v>
      </c>
      <c r="F110" s="17"/>
    </row>
    <row r="111" spans="1:6" ht="12.75">
      <c r="A111" s="9"/>
      <c r="B111" s="14"/>
      <c r="C111" s="14" t="e">
        <f>VLOOKUP(D111,$B$7:$C$33,2,1)</f>
        <v>#N/A</v>
      </c>
      <c r="D111" s="15"/>
      <c r="E111" s="16">
        <f>F109-F106</f>
        <v>0</v>
      </c>
      <c r="F111" s="17"/>
    </row>
    <row r="114" spans="1:6" ht="12.75">
      <c r="A114" s="8" t="s">
        <v>95</v>
      </c>
      <c r="B114" s="8"/>
      <c r="C114" s="8"/>
      <c r="D114" s="8"/>
      <c r="E114" s="8"/>
      <c r="F114" s="8"/>
    </row>
    <row r="115" spans="1:6" ht="12.75">
      <c r="A115" s="9">
        <v>1</v>
      </c>
      <c r="B115" s="10" t="s">
        <v>100</v>
      </c>
      <c r="C115" s="10" t="e">
        <f>VLOOKUP(D115,$B$7:$C$33,2,1)</f>
        <v>#N/A</v>
      </c>
      <c r="D115" s="11"/>
      <c r="E115" s="12">
        <f>F115-F118</f>
        <v>0</v>
      </c>
      <c r="F115" s="13"/>
    </row>
    <row r="116" spans="1:6" ht="12.75">
      <c r="A116" s="9"/>
      <c r="B116" s="10"/>
      <c r="C116" s="10" t="e">
        <f>VLOOKUP(D116,$B$7:$C$33,2,1)</f>
        <v>#N/A</v>
      </c>
      <c r="D116" s="11"/>
      <c r="E116" s="12">
        <f>F115-F118</f>
        <v>0</v>
      </c>
      <c r="F116" s="13"/>
    </row>
    <row r="117" spans="1:6" ht="12.75">
      <c r="A117" s="9"/>
      <c r="B117" s="10"/>
      <c r="C117" s="10" t="e">
        <f>VLOOKUP(D117,$B$7:$C$33,2,1)</f>
        <v>#N/A</v>
      </c>
      <c r="D117" s="11"/>
      <c r="E117" s="12">
        <f>F115-F118</f>
        <v>0</v>
      </c>
      <c r="F117" s="13"/>
    </row>
    <row r="118" spans="1:6" ht="12.75">
      <c r="A118" s="9"/>
      <c r="B118" s="14" t="s">
        <v>101</v>
      </c>
      <c r="C118" s="14" t="e">
        <f>VLOOKUP(D118,$B$7:$C$33,2,1)</f>
        <v>#N/A</v>
      </c>
      <c r="D118" s="15"/>
      <c r="E118" s="16">
        <f>F118-F115</f>
        <v>0</v>
      </c>
      <c r="F118" s="17"/>
    </row>
    <row r="119" spans="1:6" ht="12.75">
      <c r="A119" s="9"/>
      <c r="B119" s="14"/>
      <c r="C119" s="14" t="e">
        <f>VLOOKUP(D119,$B$7:$C$33,2,1)</f>
        <v>#N/A</v>
      </c>
      <c r="D119" s="15"/>
      <c r="E119" s="16">
        <f>F118-F115</f>
        <v>0</v>
      </c>
      <c r="F119" s="17"/>
    </row>
    <row r="120" spans="1:6" ht="12.75">
      <c r="A120" s="9"/>
      <c r="B120" s="14"/>
      <c r="C120" s="14" t="e">
        <f>VLOOKUP(D120,$B$7:$C$33,2,1)</f>
        <v>#N/A</v>
      </c>
      <c r="D120" s="15"/>
      <c r="E120" s="16">
        <f>F118-F115</f>
        <v>0</v>
      </c>
      <c r="F120" s="17"/>
    </row>
    <row r="121" spans="1:6" ht="12.75">
      <c r="A121" s="9">
        <v>2</v>
      </c>
      <c r="B121" s="10" t="s">
        <v>100</v>
      </c>
      <c r="C121" s="10" t="e">
        <f>VLOOKUP(D121,$B$7:$C$33,2,1)</f>
        <v>#N/A</v>
      </c>
      <c r="D121" s="11"/>
      <c r="E121" s="12">
        <f>F121-F124</f>
        <v>0</v>
      </c>
      <c r="F121" s="13"/>
    </row>
    <row r="122" spans="1:6" ht="12.75">
      <c r="A122" s="9"/>
      <c r="B122" s="10"/>
      <c r="C122" s="10" t="e">
        <f>VLOOKUP(D122,$B$7:$C$33,2,1)</f>
        <v>#N/A</v>
      </c>
      <c r="D122" s="11"/>
      <c r="E122" s="12">
        <f>F121-F124</f>
        <v>0</v>
      </c>
      <c r="F122" s="13"/>
    </row>
    <row r="123" spans="1:6" ht="12.75">
      <c r="A123" s="9"/>
      <c r="B123" s="10"/>
      <c r="C123" s="10" t="e">
        <f>VLOOKUP(D123,$B$7:$C$33,2,1)</f>
        <v>#N/A</v>
      </c>
      <c r="D123" s="11"/>
      <c r="E123" s="12">
        <f>F121-F124</f>
        <v>0</v>
      </c>
      <c r="F123" s="13"/>
    </row>
    <row r="124" spans="1:6" ht="12.75">
      <c r="A124" s="9"/>
      <c r="B124" s="14" t="s">
        <v>101</v>
      </c>
      <c r="C124" s="14" t="e">
        <f>VLOOKUP(D124,$B$7:$C$33,2,1)</f>
        <v>#N/A</v>
      </c>
      <c r="D124" s="15"/>
      <c r="E124" s="16">
        <f>F124-F121</f>
        <v>0</v>
      </c>
      <c r="F124" s="17"/>
    </row>
    <row r="125" spans="1:6" ht="12.75">
      <c r="A125" s="9"/>
      <c r="B125" s="14"/>
      <c r="C125" s="14" t="e">
        <f>VLOOKUP(D125,$B$7:$C$33,2,1)</f>
        <v>#N/A</v>
      </c>
      <c r="D125" s="15"/>
      <c r="E125" s="16">
        <f>F124-F121</f>
        <v>0</v>
      </c>
      <c r="F125" s="17"/>
    </row>
    <row r="126" spans="1:6" ht="12.75">
      <c r="A126" s="9"/>
      <c r="B126" s="14"/>
      <c r="C126" s="14" t="e">
        <f>VLOOKUP(D126,$B$7:$C$33,2,1)</f>
        <v>#N/A</v>
      </c>
      <c r="D126" s="15"/>
      <c r="E126" s="16">
        <f>F124-F121</f>
        <v>0</v>
      </c>
      <c r="F126" s="17"/>
    </row>
    <row r="127" spans="1:6" ht="12.75">
      <c r="A127" s="9">
        <v>3</v>
      </c>
      <c r="B127" s="10" t="s">
        <v>100</v>
      </c>
      <c r="C127" s="10" t="e">
        <f>VLOOKUP(D127,$B$7:$C$33,2,1)</f>
        <v>#N/A</v>
      </c>
      <c r="D127" s="11"/>
      <c r="E127" s="12">
        <f>F127-F130</f>
        <v>0</v>
      </c>
      <c r="F127" s="13"/>
    </row>
    <row r="128" spans="1:6" ht="12.75">
      <c r="A128" s="9"/>
      <c r="B128" s="10"/>
      <c r="C128" s="10" t="e">
        <f>VLOOKUP(D128,$B$7:$C$33,2,1)</f>
        <v>#N/A</v>
      </c>
      <c r="D128" s="11"/>
      <c r="E128" s="12">
        <f>F127-F130</f>
        <v>0</v>
      </c>
      <c r="F128" s="13"/>
    </row>
    <row r="129" spans="1:6" ht="12.75">
      <c r="A129" s="9"/>
      <c r="B129" s="10"/>
      <c r="C129" s="10" t="e">
        <f>VLOOKUP(D129,$B$7:$C$33,2,1)</f>
        <v>#N/A</v>
      </c>
      <c r="D129" s="11"/>
      <c r="E129" s="12">
        <f>F127-F130</f>
        <v>0</v>
      </c>
      <c r="F129" s="13"/>
    </row>
    <row r="130" spans="1:6" ht="12.75">
      <c r="A130" s="9"/>
      <c r="B130" s="14" t="s">
        <v>101</v>
      </c>
      <c r="C130" s="14" t="e">
        <f>VLOOKUP(D130,$B$7:$C$33,2,1)</f>
        <v>#N/A</v>
      </c>
      <c r="D130" s="15"/>
      <c r="E130" s="16">
        <f>F130-F127</f>
        <v>0</v>
      </c>
      <c r="F130" s="17"/>
    </row>
    <row r="131" spans="1:6" ht="12.75">
      <c r="A131" s="9"/>
      <c r="B131" s="14"/>
      <c r="C131" s="14" t="e">
        <f>VLOOKUP(D131,$B$7:$C$33,2,1)</f>
        <v>#N/A</v>
      </c>
      <c r="D131" s="15"/>
      <c r="E131" s="16">
        <f>F130-F127</f>
        <v>0</v>
      </c>
      <c r="F131" s="17"/>
    </row>
    <row r="132" spans="1:6" ht="12.75">
      <c r="A132" s="9"/>
      <c r="B132" s="14"/>
      <c r="C132" s="14" t="e">
        <f>VLOOKUP(D132,$B$7:$C$33,2,1)</f>
        <v>#N/A</v>
      </c>
      <c r="D132" s="15"/>
      <c r="E132" s="16">
        <f>F130-F127</f>
        <v>0</v>
      </c>
      <c r="F132" s="17"/>
    </row>
    <row r="133" spans="1:6" ht="12.75">
      <c r="A133" s="9">
        <v>4</v>
      </c>
      <c r="B133" s="10" t="s">
        <v>100</v>
      </c>
      <c r="C133" s="10" t="e">
        <f>VLOOKUP(D133,$B$7:$C$33,2,1)</f>
        <v>#N/A</v>
      </c>
      <c r="D133" s="11"/>
      <c r="E133" s="12">
        <f>F133-F136</f>
        <v>0</v>
      </c>
      <c r="F133" s="13"/>
    </row>
    <row r="134" spans="1:6" ht="12.75">
      <c r="A134" s="9"/>
      <c r="B134" s="10"/>
      <c r="C134" s="10" t="e">
        <f>VLOOKUP(D134,$B$7:$C$33,2,1)</f>
        <v>#N/A</v>
      </c>
      <c r="D134" s="11"/>
      <c r="E134" s="12">
        <f>F133-F136</f>
        <v>0</v>
      </c>
      <c r="F134" s="13"/>
    </row>
    <row r="135" spans="1:6" ht="12.75">
      <c r="A135" s="9"/>
      <c r="B135" s="10"/>
      <c r="C135" s="10" t="e">
        <f>VLOOKUP(D135,$B$7:$C$33,2,1)</f>
        <v>#N/A</v>
      </c>
      <c r="D135" s="11"/>
      <c r="E135" s="12">
        <f>F133-F136</f>
        <v>0</v>
      </c>
      <c r="F135" s="13"/>
    </row>
    <row r="136" spans="1:6" ht="12.75">
      <c r="A136" s="9"/>
      <c r="B136" s="14" t="s">
        <v>101</v>
      </c>
      <c r="C136" s="14" t="e">
        <f>VLOOKUP(D136,$B$7:$C$33,2,1)</f>
        <v>#N/A</v>
      </c>
      <c r="D136" s="15"/>
      <c r="E136" s="16">
        <f>F136-F133</f>
        <v>0</v>
      </c>
      <c r="F136" s="17"/>
    </row>
    <row r="137" spans="1:6" ht="12.75">
      <c r="A137" s="9"/>
      <c r="B137" s="14"/>
      <c r="C137" s="14" t="e">
        <f>VLOOKUP(D137,$B$7:$C$33,2,1)</f>
        <v>#N/A</v>
      </c>
      <c r="D137" s="15"/>
      <c r="E137" s="16">
        <f>F136-F133</f>
        <v>0</v>
      </c>
      <c r="F137" s="17"/>
    </row>
    <row r="138" spans="1:6" ht="12.75">
      <c r="A138" s="9"/>
      <c r="B138" s="14"/>
      <c r="C138" s="14" t="e">
        <f>VLOOKUP(D138,$B$7:$C$33,2,1)</f>
        <v>#N/A</v>
      </c>
      <c r="D138" s="15"/>
      <c r="E138" s="16">
        <f>F136-F133</f>
        <v>0</v>
      </c>
      <c r="F138" s="17"/>
    </row>
    <row r="139" spans="1:6" ht="12.75">
      <c r="A139" s="9">
        <v>5</v>
      </c>
      <c r="B139" s="10" t="s">
        <v>100</v>
      </c>
      <c r="C139" s="10" t="e">
        <f>VLOOKUP(D139,$B$7:$C$33,2,1)</f>
        <v>#N/A</v>
      </c>
      <c r="D139" s="11"/>
      <c r="E139" s="12">
        <f>F139-F142</f>
        <v>0</v>
      </c>
      <c r="F139" s="13"/>
    </row>
    <row r="140" spans="1:6" ht="12.75">
      <c r="A140" s="9"/>
      <c r="B140" s="10"/>
      <c r="C140" s="10" t="e">
        <f>VLOOKUP(D140,$B$7:$C$33,2,1)</f>
        <v>#N/A</v>
      </c>
      <c r="D140" s="11"/>
      <c r="E140" s="12">
        <f>F139-F142</f>
        <v>0</v>
      </c>
      <c r="F140" s="13"/>
    </row>
    <row r="141" spans="1:6" ht="12.75">
      <c r="A141" s="9"/>
      <c r="B141" s="10"/>
      <c r="C141" s="10" t="e">
        <f>VLOOKUP(D141,$B$7:$C$33,2,1)</f>
        <v>#N/A</v>
      </c>
      <c r="D141" s="11"/>
      <c r="E141" s="12">
        <f>F139-F142</f>
        <v>0</v>
      </c>
      <c r="F141" s="13"/>
    </row>
    <row r="142" spans="1:6" ht="12.75">
      <c r="A142" s="9"/>
      <c r="B142" s="14" t="s">
        <v>101</v>
      </c>
      <c r="C142" s="14" t="e">
        <f>VLOOKUP(D142,$B$7:$C$33,2,1)</f>
        <v>#N/A</v>
      </c>
      <c r="D142" s="18"/>
      <c r="E142" s="16">
        <f>F142-F139</f>
        <v>0</v>
      </c>
      <c r="F142" s="17"/>
    </row>
    <row r="143" spans="1:6" ht="12.75">
      <c r="A143" s="9"/>
      <c r="B143" s="14"/>
      <c r="C143" s="14" t="e">
        <f>VLOOKUP(D143,$B$7:$C$33,2,1)</f>
        <v>#N/A</v>
      </c>
      <c r="D143" s="18"/>
      <c r="E143" s="16">
        <f>F142-F139</f>
        <v>0</v>
      </c>
      <c r="F143" s="17"/>
    </row>
    <row r="144" spans="1:6" ht="12.75">
      <c r="A144" s="9"/>
      <c r="B144" s="14"/>
      <c r="C144" s="14" t="e">
        <f>VLOOKUP(D144,$B$7:$C$33,2,1)</f>
        <v>#N/A</v>
      </c>
      <c r="D144" s="18"/>
      <c r="E144" s="16">
        <f>F142-F139</f>
        <v>0</v>
      </c>
      <c r="F144" s="17"/>
    </row>
    <row r="145" spans="1:6" ht="12.75">
      <c r="A145" s="9">
        <v>6</v>
      </c>
      <c r="B145" s="10" t="s">
        <v>100</v>
      </c>
      <c r="C145" s="10" t="e">
        <f>VLOOKUP(D145,$B$7:$C$33,2,1)</f>
        <v>#N/A</v>
      </c>
      <c r="D145" s="11"/>
      <c r="E145" s="12">
        <f>F145-F148</f>
        <v>0</v>
      </c>
      <c r="F145" s="13"/>
    </row>
    <row r="146" spans="1:6" ht="12.75">
      <c r="A146" s="9"/>
      <c r="B146" s="10"/>
      <c r="C146" s="10" t="e">
        <f>VLOOKUP(D146,$B$7:$C$33,2,1)</f>
        <v>#N/A</v>
      </c>
      <c r="D146" s="11"/>
      <c r="E146" s="12">
        <f>F145-F148</f>
        <v>0</v>
      </c>
      <c r="F146" s="13"/>
    </row>
    <row r="147" spans="1:6" ht="12.75">
      <c r="A147" s="9"/>
      <c r="B147" s="10"/>
      <c r="C147" s="10" t="e">
        <f>VLOOKUP(D147,$B$7:$C$33,2,1)</f>
        <v>#N/A</v>
      </c>
      <c r="D147" s="11"/>
      <c r="E147" s="12">
        <f>F145-F148</f>
        <v>0</v>
      </c>
      <c r="F147" s="13"/>
    </row>
    <row r="148" spans="1:6" ht="12.75">
      <c r="A148" s="9"/>
      <c r="B148" s="14" t="s">
        <v>101</v>
      </c>
      <c r="C148" s="14" t="e">
        <f>VLOOKUP(D148,$B$7:$C$33,2,1)</f>
        <v>#N/A</v>
      </c>
      <c r="D148" s="18"/>
      <c r="E148" s="16">
        <f>F148-F145</f>
        <v>0</v>
      </c>
      <c r="F148" s="17"/>
    </row>
    <row r="149" spans="1:6" ht="12.75">
      <c r="A149" s="9"/>
      <c r="B149" s="14"/>
      <c r="C149" s="14" t="e">
        <f>VLOOKUP(D149,$B$7:$C$33,2,1)</f>
        <v>#N/A</v>
      </c>
      <c r="D149" s="18"/>
      <c r="E149" s="16">
        <f>F148-F145</f>
        <v>0</v>
      </c>
      <c r="F149" s="17"/>
    </row>
    <row r="150" spans="1:6" ht="12.75">
      <c r="A150" s="9"/>
      <c r="B150" s="14"/>
      <c r="C150" s="14" t="e">
        <f>VLOOKUP(D150,$B$7:$C$33,2,1)</f>
        <v>#N/A</v>
      </c>
      <c r="D150" s="18"/>
      <c r="E150" s="16">
        <f>F148-F145</f>
        <v>0</v>
      </c>
      <c r="F150" s="17"/>
    </row>
  </sheetData>
  <sheetProtection selectLockedCells="1" selectUnlockedCells="1"/>
  <mergeCells count="93">
    <mergeCell ref="A36:F36"/>
    <mergeCell ref="A37:A42"/>
    <mergeCell ref="B37:B39"/>
    <mergeCell ref="F37:F39"/>
    <mergeCell ref="B40:B42"/>
    <mergeCell ref="F40:F42"/>
    <mergeCell ref="A43:A48"/>
    <mergeCell ref="B43:B45"/>
    <mergeCell ref="F43:F45"/>
    <mergeCell ref="B46:B48"/>
    <mergeCell ref="F46:F48"/>
    <mergeCell ref="A49:A54"/>
    <mergeCell ref="B49:B51"/>
    <mergeCell ref="F49:F51"/>
    <mergeCell ref="B52:B54"/>
    <mergeCell ref="F52:F54"/>
    <mergeCell ref="A55:A60"/>
    <mergeCell ref="B55:B57"/>
    <mergeCell ref="F55:F57"/>
    <mergeCell ref="B58:B60"/>
    <mergeCell ref="F58:F60"/>
    <mergeCell ref="A61:A66"/>
    <mergeCell ref="B61:B63"/>
    <mergeCell ref="F61:F63"/>
    <mergeCell ref="B64:B66"/>
    <mergeCell ref="F64:F66"/>
    <mergeCell ref="A67:A72"/>
    <mergeCell ref="B67:B69"/>
    <mergeCell ref="F67:F69"/>
    <mergeCell ref="B70:B72"/>
    <mergeCell ref="F70:F72"/>
    <mergeCell ref="A75:F75"/>
    <mergeCell ref="A76:A81"/>
    <mergeCell ref="B76:B78"/>
    <mergeCell ref="F76:F78"/>
    <mergeCell ref="B79:B81"/>
    <mergeCell ref="F79:F81"/>
    <mergeCell ref="A82:A87"/>
    <mergeCell ref="B82:B84"/>
    <mergeCell ref="F82:F84"/>
    <mergeCell ref="B85:B87"/>
    <mergeCell ref="F85:F87"/>
    <mergeCell ref="A88:A93"/>
    <mergeCell ref="B88:B90"/>
    <mergeCell ref="F88:F90"/>
    <mergeCell ref="B91:B93"/>
    <mergeCell ref="F91:F93"/>
    <mergeCell ref="A94:A99"/>
    <mergeCell ref="B94:B96"/>
    <mergeCell ref="F94:F96"/>
    <mergeCell ref="B97:B99"/>
    <mergeCell ref="F97:F99"/>
    <mergeCell ref="A100:A105"/>
    <mergeCell ref="B100:B102"/>
    <mergeCell ref="F100:F102"/>
    <mergeCell ref="B103:B105"/>
    <mergeCell ref="F103:F105"/>
    <mergeCell ref="A106:A111"/>
    <mergeCell ref="B106:B108"/>
    <mergeCell ref="F106:F108"/>
    <mergeCell ref="B109:B111"/>
    <mergeCell ref="F109:F111"/>
    <mergeCell ref="A114:F114"/>
    <mergeCell ref="A115:A120"/>
    <mergeCell ref="B115:B117"/>
    <mergeCell ref="F115:F117"/>
    <mergeCell ref="B118:B120"/>
    <mergeCell ref="F118:F120"/>
    <mergeCell ref="A121:A126"/>
    <mergeCell ref="B121:B123"/>
    <mergeCell ref="F121:F123"/>
    <mergeCell ref="B124:B126"/>
    <mergeCell ref="F124:F126"/>
    <mergeCell ref="A127:A132"/>
    <mergeCell ref="B127:B129"/>
    <mergeCell ref="F127:F129"/>
    <mergeCell ref="B130:B132"/>
    <mergeCell ref="F130:F132"/>
    <mergeCell ref="A133:A138"/>
    <mergeCell ref="B133:B135"/>
    <mergeCell ref="F133:F135"/>
    <mergeCell ref="B136:B138"/>
    <mergeCell ref="F136:F138"/>
    <mergeCell ref="A139:A144"/>
    <mergeCell ref="B139:B141"/>
    <mergeCell ref="F139:F141"/>
    <mergeCell ref="B142:B144"/>
    <mergeCell ref="F142:F144"/>
    <mergeCell ref="A145:A150"/>
    <mergeCell ref="B145:B147"/>
    <mergeCell ref="F145:F147"/>
    <mergeCell ref="B148:B150"/>
    <mergeCell ref="F148:F15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4"/>
  <sheetViews>
    <sheetView zoomScale="80" zoomScaleNormal="80" workbookViewId="0" topLeftCell="A1">
      <selection activeCell="A2" sqref="A2"/>
    </sheetView>
  </sheetViews>
  <sheetFormatPr defaultColWidth="12.57421875" defaultRowHeight="12.75"/>
  <cols>
    <col min="1" max="1" width="17.574218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102</v>
      </c>
      <c r="B1" s="6">
        <v>39605</v>
      </c>
    </row>
    <row r="2" ht="12.75">
      <c r="A2" t="s">
        <v>91</v>
      </c>
    </row>
    <row r="3" ht="12.75">
      <c r="A3" s="7">
        <f>B1</f>
        <v>39605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11</v>
      </c>
      <c r="B7">
        <v>1</v>
      </c>
      <c r="C7" t="str">
        <f>VLOOKUP(A7,Teilnehmer!$A$4:$B$99,2,1)</f>
        <v>Daniel</v>
      </c>
      <c r="D7" s="3" t="e">
        <f>VLOOKUP(B7,D$37:E$72,2,0)</f>
        <v>#N/A</v>
      </c>
      <c r="E7" s="3" t="e">
        <f>VLOOKUP($B7,$D$76:$E$111,2,0)</f>
        <v>#N/A</v>
      </c>
      <c r="H7" s="3">
        <f>COUNTIF(D7:G7,"&gt;0")</f>
        <v>0</v>
      </c>
      <c r="I7" s="3" t="e">
        <f>SUM(D7:G7)</f>
        <v>#N/A</v>
      </c>
      <c r="J7" s="3" t="e">
        <f>H7+I7*0.01</f>
        <v>#N/A</v>
      </c>
      <c r="K7" s="3" t="e">
        <f>RANK(J7,$J$7:$J$52,0)</f>
        <v>#N/A</v>
      </c>
      <c r="L7" s="3" t="e">
        <f>VLOOKUP(K7,Punkteverteilung!$A$2:$B$91,2,0)</f>
        <v>#N/A</v>
      </c>
    </row>
    <row r="8" spans="1:12" ht="12.75">
      <c r="A8">
        <v>2</v>
      </c>
      <c r="B8">
        <v>2</v>
      </c>
      <c r="C8" t="str">
        <f>VLOOKUP(A8,Teilnehmer!$A$4:$B$99,2,1)</f>
        <v>Alf</v>
      </c>
      <c r="D8" s="3" t="e">
        <f>VLOOKUP(B8,D$37:E$72,2,0)</f>
        <v>#N/A</v>
      </c>
      <c r="E8" s="3" t="e">
        <f>VLOOKUP($B8,$D$76:$E$111,2,0)</f>
        <v>#N/A</v>
      </c>
      <c r="H8" s="3">
        <f>COUNTIF(D8:G8,"&gt;0")</f>
        <v>0</v>
      </c>
      <c r="I8" s="3" t="e">
        <f>SUM(D8:G8)</f>
        <v>#N/A</v>
      </c>
      <c r="J8" s="3" t="e">
        <f>H8+I8*0.01</f>
        <v>#N/A</v>
      </c>
      <c r="K8" s="3" t="e">
        <f>RANK(J8,$J$7:$J$52,0)</f>
        <v>#N/A</v>
      </c>
      <c r="L8" s="3" t="e">
        <f>VLOOKUP(K8,Punkteverteilung!$A$2:$B$91,2,0)</f>
        <v>#N/A</v>
      </c>
    </row>
    <row r="9" spans="1:12" ht="12.75">
      <c r="A9">
        <v>20</v>
      </c>
      <c r="B9">
        <v>3</v>
      </c>
      <c r="C9" t="str">
        <f>VLOOKUP(A9,Teilnehmer!$A$4:$B$99,2,1)</f>
        <v>Friedrich</v>
      </c>
      <c r="D9" s="3" t="e">
        <f>VLOOKUP(B9,D$37:E$72,2,0)</f>
        <v>#N/A</v>
      </c>
      <c r="E9" s="3" t="e">
        <f>VLOOKUP($B9,$D$76:$E$111,2,0)</f>
        <v>#N/A</v>
      </c>
      <c r="F9" s="3" t="e">
        <f>VLOOKUP($B9,$D$115:$E$144,2,0)</f>
        <v>#N/A</v>
      </c>
      <c r="H9" s="3">
        <f>COUNTIF(D9:G9,"&gt;0")</f>
        <v>0</v>
      </c>
      <c r="I9" s="3" t="e">
        <f>SUM(D9:G9)</f>
        <v>#N/A</v>
      </c>
      <c r="J9" s="3" t="e">
        <f>H9+I9*0.01</f>
        <v>#N/A</v>
      </c>
      <c r="K9" s="3" t="e">
        <f>RANK(J9,$J$7:$J$52,0)</f>
        <v>#N/A</v>
      </c>
      <c r="L9" s="3" t="e">
        <f>VLOOKUP(K9,Punkteverteilung!$A$2:$B$91,2,0)</f>
        <v>#N/A</v>
      </c>
    </row>
    <row r="10" spans="1:12" ht="12.75">
      <c r="A10">
        <v>35</v>
      </c>
      <c r="B10">
        <v>4</v>
      </c>
      <c r="C10" t="str">
        <f>VLOOKUP(A10,Teilnehmer!$A$4:$B$99,2,1)</f>
        <v>Lisa</v>
      </c>
      <c r="D10" s="3" t="e">
        <f>VLOOKUP(B10,D$37:E$72,2,0)</f>
        <v>#N/A</v>
      </c>
      <c r="E10" s="3" t="e">
        <f>VLOOKUP($B10,$D$76:$E$111,2,0)</f>
        <v>#N/A</v>
      </c>
      <c r="F10" s="3" t="e">
        <f>VLOOKUP($B10,$D$115:$E$144,2,0)</f>
        <v>#N/A</v>
      </c>
      <c r="H10" s="3">
        <f>COUNTIF(D10:G10,"&gt;0")</f>
        <v>0</v>
      </c>
      <c r="I10" s="3" t="e">
        <f>SUM(D10:G10)</f>
        <v>#N/A</v>
      </c>
      <c r="J10" s="3" t="e">
        <f>H10+I10*0.01</f>
        <v>#N/A</v>
      </c>
      <c r="K10" s="3" t="e">
        <f>RANK(J10,$J$7:$J$52,0)</f>
        <v>#N/A</v>
      </c>
      <c r="L10" s="3" t="e">
        <f>VLOOKUP(K10,Punkteverteilung!$A$2:$B$91,2,0)</f>
        <v>#N/A</v>
      </c>
    </row>
    <row r="11" spans="1:12" ht="12.75">
      <c r="A11">
        <v>42</v>
      </c>
      <c r="B11">
        <v>5</v>
      </c>
      <c r="C11" t="str">
        <f>VLOOKUP(A11,Teilnehmer!$A$4:$B$99,2,1)</f>
        <v>Patricia</v>
      </c>
      <c r="D11" s="3" t="e">
        <f>VLOOKUP(B11,D$37:E$72,2,0)</f>
        <v>#N/A</v>
      </c>
      <c r="E11" s="3" t="e">
        <f>VLOOKUP($B11,$D$76:$E$111,2,0)</f>
        <v>#N/A</v>
      </c>
      <c r="F11" s="3" t="e">
        <f>VLOOKUP($B11,$D$115:$E$144,2,0)</f>
        <v>#N/A</v>
      </c>
      <c r="H11" s="3">
        <f>COUNTIF(D11:G11,"&gt;0")</f>
        <v>0</v>
      </c>
      <c r="I11" s="3" t="e">
        <f>SUM(D11:G11)</f>
        <v>#N/A</v>
      </c>
      <c r="J11" s="3" t="e">
        <f>H11+I11*0.01</f>
        <v>#N/A</v>
      </c>
      <c r="K11" s="3" t="e">
        <f>RANK(J11,$J$7:$J$52,0)</f>
        <v>#N/A</v>
      </c>
      <c r="L11" s="3" t="e">
        <f>VLOOKUP(K11,Punkteverteilung!$A$2:$B$91,2,0)</f>
        <v>#N/A</v>
      </c>
    </row>
    <row r="12" spans="1:12" ht="12.75">
      <c r="A12">
        <v>9</v>
      </c>
      <c r="B12">
        <v>6</v>
      </c>
      <c r="C12" t="str">
        <f>VLOOKUP(A12,Teilnehmer!$A$4:$B$99,2,1)</f>
        <v>Christina</v>
      </c>
      <c r="D12" s="3" t="e">
        <f>VLOOKUP(B12,D$37:E$72,2,0)</f>
        <v>#N/A</v>
      </c>
      <c r="E12" s="3" t="e">
        <f>VLOOKUP($B12,$D$76:$E$111,2,0)</f>
        <v>#N/A</v>
      </c>
      <c r="F12" s="3" t="e">
        <f>VLOOKUP($B12,$D$115:$E$144,2,0)</f>
        <v>#N/A</v>
      </c>
      <c r="H12" s="3">
        <f>COUNTIF(D12:G12,"&gt;0")</f>
        <v>0</v>
      </c>
      <c r="I12" s="3" t="e">
        <f>SUM(D12:G12)</f>
        <v>#N/A</v>
      </c>
      <c r="J12" s="3" t="e">
        <f>H12+I12*0.01</f>
        <v>#N/A</v>
      </c>
      <c r="K12" s="3" t="e">
        <f>RANK(J12,$J$7:$J$52,0)</f>
        <v>#N/A</v>
      </c>
      <c r="L12" s="3" t="e">
        <f>VLOOKUP(K12,Punkteverteilung!$A$2:$B$91,2,0)</f>
        <v>#N/A</v>
      </c>
    </row>
    <row r="13" spans="1:12" ht="12.75">
      <c r="A13">
        <v>16</v>
      </c>
      <c r="B13">
        <v>7</v>
      </c>
      <c r="C13" t="str">
        <f>VLOOKUP(A13,Teilnehmer!$A$4:$B$99,2,1)</f>
        <v>Dieter Staniewski</v>
      </c>
      <c r="D13" s="3" t="e">
        <f>VLOOKUP(B13,D$37:E$72,2,0)</f>
        <v>#N/A</v>
      </c>
      <c r="E13" s="3" t="e">
        <f>VLOOKUP($B13,$D$76:$E$111,2,0)</f>
        <v>#N/A</v>
      </c>
      <c r="F13" s="3" t="e">
        <f>VLOOKUP($B13,$D$115:$E$144,2,0)</f>
        <v>#N/A</v>
      </c>
      <c r="H13" s="3">
        <f>COUNTIF(D13:G13,"&gt;0")</f>
        <v>0</v>
      </c>
      <c r="I13" s="3" t="e">
        <f>SUM(D13:G13)</f>
        <v>#N/A</v>
      </c>
      <c r="J13" s="3" t="e">
        <f>H13+I13*0.01</f>
        <v>#N/A</v>
      </c>
      <c r="K13" s="3" t="e">
        <f>RANK(J13,$J$7:$J$52,0)</f>
        <v>#N/A</v>
      </c>
      <c r="L13" s="3" t="e">
        <f>VLOOKUP(K13,Punkteverteilung!$A$2:$B$91,2,0)</f>
        <v>#N/A</v>
      </c>
    </row>
    <row r="14" spans="1:12" ht="12.75">
      <c r="A14">
        <v>41</v>
      </c>
      <c r="B14">
        <v>8</v>
      </c>
      <c r="C14" t="str">
        <f>VLOOKUP(A14,Teilnehmer!$A$4:$B$99,2,1)</f>
        <v>Oswin</v>
      </c>
      <c r="D14" s="3" t="e">
        <f>VLOOKUP(B14,D$37:E$72,2,0)</f>
        <v>#N/A</v>
      </c>
      <c r="E14" s="3" t="e">
        <f>VLOOKUP($B14,$D$76:$E$111,2,0)</f>
        <v>#N/A</v>
      </c>
      <c r="F14" s="3" t="e">
        <f>VLOOKUP($B14,$D$115:$E$144,2,0)</f>
        <v>#N/A</v>
      </c>
      <c r="H14" s="3">
        <f>COUNTIF(D14:G14,"&gt;0")</f>
        <v>0</v>
      </c>
      <c r="I14" s="3" t="e">
        <f>SUM(D14:G14)</f>
        <v>#N/A</v>
      </c>
      <c r="J14" s="3" t="e">
        <f>H14+I14*0.01</f>
        <v>#N/A</v>
      </c>
      <c r="K14" s="3" t="e">
        <f>RANK(J14,$J$7:$J$52,0)</f>
        <v>#N/A</v>
      </c>
      <c r="L14" s="3" t="e">
        <f>VLOOKUP(K14,Punkteverteilung!$A$2:$B$91,2,0)</f>
        <v>#N/A</v>
      </c>
    </row>
    <row r="15" spans="1:12" ht="12.75">
      <c r="A15">
        <v>40</v>
      </c>
      <c r="B15">
        <v>9</v>
      </c>
      <c r="C15" t="str">
        <f>VLOOKUP(A15,Teilnehmer!$A$4:$B$99,2,1)</f>
        <v>Michele</v>
      </c>
      <c r="D15" s="3" t="e">
        <f>VLOOKUP(B15,D$37:E$72,2,0)</f>
        <v>#N/A</v>
      </c>
      <c r="E15" s="3" t="e">
        <f>VLOOKUP($B15,$D$76:$E$111,2,0)</f>
        <v>#N/A</v>
      </c>
      <c r="F15" s="3" t="e">
        <f>VLOOKUP($B15,$D$115:$E$144,2,0)</f>
        <v>#N/A</v>
      </c>
      <c r="H15" s="3">
        <f>COUNTIF(D15:G15,"&gt;0")</f>
        <v>0</v>
      </c>
      <c r="I15" s="3" t="e">
        <f>SUM(D15:G15)</f>
        <v>#N/A</v>
      </c>
      <c r="J15" s="3" t="e">
        <f>H15+I15*0.01</f>
        <v>#N/A</v>
      </c>
      <c r="K15" s="3" t="e">
        <f>RANK(J15,$J$7:$J$52,0)</f>
        <v>#N/A</v>
      </c>
      <c r="L15" s="3" t="e">
        <f>VLOOKUP(K15,Punkteverteilung!$A$2:$B$91,2,0)</f>
        <v>#N/A</v>
      </c>
    </row>
    <row r="16" spans="1:12" ht="12.75">
      <c r="A16">
        <v>4</v>
      </c>
      <c r="B16">
        <v>10</v>
      </c>
      <c r="C16" t="str">
        <f>VLOOKUP(A16,Teilnehmer!$A$4:$B$99,2,1)</f>
        <v>Andreas</v>
      </c>
      <c r="D16" s="3" t="e">
        <f>VLOOKUP(B16,D$37:E$72,2,0)</f>
        <v>#N/A</v>
      </c>
      <c r="E16" s="3" t="e">
        <f>VLOOKUP($B16,$D$76:$E$111,2,0)</f>
        <v>#N/A</v>
      </c>
      <c r="F16" s="3" t="e">
        <f>VLOOKUP($B16,$D$115:$E$144,2,0)</f>
        <v>#N/A</v>
      </c>
      <c r="H16" s="3">
        <f>COUNTIF(D16:G16,"&gt;0")</f>
        <v>0</v>
      </c>
      <c r="I16" s="3" t="e">
        <f>SUM(D16:G16)</f>
        <v>#N/A</v>
      </c>
      <c r="J16" s="3" t="e">
        <f>H16+I16*0.01</f>
        <v>#N/A</v>
      </c>
      <c r="K16" s="3" t="e">
        <f>RANK(J16,$J$7:$J$52,0)</f>
        <v>#N/A</v>
      </c>
      <c r="L16" s="3" t="e">
        <f>VLOOKUP(K16,Punkteverteilung!$A$2:$B$91,2,0)</f>
        <v>#N/A</v>
      </c>
    </row>
    <row r="17" spans="1:12" ht="12.75">
      <c r="A17">
        <v>6</v>
      </c>
      <c r="B17">
        <v>11</v>
      </c>
      <c r="C17" t="str">
        <f>VLOOKUP(A17,Teilnehmer!$A$4:$B$99,2,1)</f>
        <v>August</v>
      </c>
      <c r="D17" s="3" t="e">
        <f>VLOOKUP(B17,D$37:E$72,2,0)</f>
        <v>#N/A</v>
      </c>
      <c r="H17" s="3">
        <f>COUNTIF(D17:G17,"&gt;0")</f>
        <v>0</v>
      </c>
      <c r="I17" s="3" t="e">
        <f>SUM(D17:G17)</f>
        <v>#N/A</v>
      </c>
      <c r="J17" s="3" t="e">
        <f>H17+I17*0.01</f>
        <v>#N/A</v>
      </c>
      <c r="K17" s="3" t="e">
        <f>RANK(J17,$J$7:$J$52,0)</f>
        <v>#N/A</v>
      </c>
      <c r="L17" s="3" t="e">
        <f>VLOOKUP(K17,Punkteverteilung!$A$2:$B$91,2,0)</f>
        <v>#N/A</v>
      </c>
    </row>
    <row r="18" spans="1:12" ht="12.75">
      <c r="A18">
        <v>54</v>
      </c>
      <c r="B18">
        <v>12</v>
      </c>
      <c r="C18" t="str">
        <f>VLOOKUP(A18,Teilnehmer!$A$4:$B$99,2,1)</f>
        <v>Willi</v>
      </c>
      <c r="D18" s="3" t="e">
        <f>VLOOKUP(B18,D$37:E$72,2,0)</f>
        <v>#N/A</v>
      </c>
      <c r="E18" s="3" t="e">
        <f>VLOOKUP($B18,$D$76:$E$111,2,0)</f>
        <v>#N/A</v>
      </c>
      <c r="F18" s="3" t="e">
        <f>VLOOKUP($B18,$D$115:$E$144,2,0)</f>
        <v>#N/A</v>
      </c>
      <c r="H18" s="3">
        <f>COUNTIF(D18:G18,"&gt;0")</f>
        <v>0</v>
      </c>
      <c r="I18" s="3" t="e">
        <f>SUM(D18:G18)</f>
        <v>#N/A</v>
      </c>
      <c r="J18" s="3" t="e">
        <f>H18+I18*0.01</f>
        <v>#N/A</v>
      </c>
      <c r="K18" s="3" t="e">
        <f>RANK(J18,$J$7:$J$52,0)</f>
        <v>#N/A</v>
      </c>
      <c r="L18" s="3" t="e">
        <f>VLOOKUP(K18,Punkteverteilung!$A$2:$B$91,2,0)</f>
        <v>#N/A</v>
      </c>
    </row>
    <row r="19" spans="1:12" ht="12.75">
      <c r="A19">
        <v>51</v>
      </c>
      <c r="B19">
        <v>13</v>
      </c>
      <c r="C19" t="str">
        <f>VLOOKUP(A19,Teilnehmer!$A$4:$B$99,2,1)</f>
        <v>Thomas</v>
      </c>
      <c r="D19" s="3" t="e">
        <f>VLOOKUP(B19,D$37:E$72,2,0)</f>
        <v>#N/A</v>
      </c>
      <c r="E19" s="3" t="e">
        <f>VLOOKUP($B19,$D$76:$E$111,2,0)</f>
        <v>#N/A</v>
      </c>
      <c r="F19" s="3" t="e">
        <f>VLOOKUP($B19,$D$115:$E$144,2,0)</f>
        <v>#N/A</v>
      </c>
      <c r="H19" s="3">
        <f>COUNTIF(D19:G19,"&gt;0")</f>
        <v>0</v>
      </c>
      <c r="I19" s="3" t="e">
        <f>SUM(D19:G19)</f>
        <v>#N/A</v>
      </c>
      <c r="J19" s="3" t="e">
        <f>H19+I19*0.01</f>
        <v>#N/A</v>
      </c>
      <c r="K19" s="3" t="e">
        <f>RANK(J19,$J$7:$J$52,0)</f>
        <v>#N/A</v>
      </c>
      <c r="L19" s="3" t="e">
        <f>VLOOKUP(K19,Punkteverteilung!$A$2:$B$91,2,0)</f>
        <v>#N/A</v>
      </c>
    </row>
    <row r="20" spans="1:12" ht="12.75">
      <c r="A20">
        <v>48</v>
      </c>
      <c r="B20">
        <v>14</v>
      </c>
      <c r="C20" t="str">
        <f>VLOOKUP(A20,Teilnehmer!$A$4:$B$99,2,1)</f>
        <v>Rudi</v>
      </c>
      <c r="D20" s="3" t="e">
        <f>VLOOKUP(B20,D$37:E$72,2,0)</f>
        <v>#N/A</v>
      </c>
      <c r="E20" s="3" t="e">
        <f>VLOOKUP($B20,$D$76:$E$111,2,0)</f>
        <v>#N/A</v>
      </c>
      <c r="F20" s="3" t="e">
        <f>VLOOKUP($B20,$D$115:$E$144,2,0)</f>
        <v>#N/A</v>
      </c>
      <c r="H20" s="3">
        <f>COUNTIF(D20:G20,"&gt;0")</f>
        <v>0</v>
      </c>
      <c r="I20" s="3" t="e">
        <f>SUM(D20:G20)</f>
        <v>#N/A</v>
      </c>
      <c r="J20" s="3" t="e">
        <f>H20+I20*0.01</f>
        <v>#N/A</v>
      </c>
      <c r="K20" s="3" t="e">
        <f>RANK(J20,$J$7:$J$52,0)</f>
        <v>#N/A</v>
      </c>
      <c r="L20" s="3" t="e">
        <f>VLOOKUP(K20,Punkteverteilung!$A$2:$B$91,2,0)</f>
        <v>#N/A</v>
      </c>
    </row>
    <row r="21" spans="1:12" ht="12.75">
      <c r="A21">
        <v>33</v>
      </c>
      <c r="B21">
        <v>15</v>
      </c>
      <c r="C21" t="str">
        <f>VLOOKUP(A21,Teilnehmer!$A$4:$B$99,2,1)</f>
        <v>Leo</v>
      </c>
      <c r="D21" s="3" t="e">
        <f>VLOOKUP(B21,D$37:E$72,2,0)</f>
        <v>#N/A</v>
      </c>
      <c r="E21" s="3" t="e">
        <f>VLOOKUP($B21,$D$76:$E$111,2,0)</f>
        <v>#N/A</v>
      </c>
      <c r="F21" s="3" t="e">
        <f>VLOOKUP($B21,$D$115:$E$144,2,0)</f>
        <v>#N/A</v>
      </c>
      <c r="H21" s="3">
        <f>COUNTIF(D21:G21,"&gt;0")</f>
        <v>0</v>
      </c>
      <c r="I21" s="3" t="e">
        <f>SUM(D21:G21)</f>
        <v>#N/A</v>
      </c>
      <c r="J21" s="3" t="e">
        <f>H21+I21*0.01</f>
        <v>#N/A</v>
      </c>
      <c r="K21" s="3" t="e">
        <f>RANK(J21,$J$7:$J$52,0)</f>
        <v>#N/A</v>
      </c>
      <c r="L21" s="3" t="e">
        <f>VLOOKUP(K21,Punkteverteilung!$A$2:$B$91,2,0)</f>
        <v>#N/A</v>
      </c>
    </row>
    <row r="22" spans="1:12" ht="12.75">
      <c r="A22">
        <v>34</v>
      </c>
      <c r="B22">
        <v>16</v>
      </c>
      <c r="C22" t="str">
        <f>VLOOKUP(A22,Teilnehmer!$A$4:$B$99,2,1)</f>
        <v>Leopold</v>
      </c>
      <c r="D22" s="3" t="e">
        <f>VLOOKUP(B22,D$37:E$72,2,0)</f>
        <v>#N/A</v>
      </c>
      <c r="E22" s="3" t="e">
        <f>VLOOKUP($B22,$D$76:$E$111,2,0)</f>
        <v>#N/A</v>
      </c>
      <c r="F22" s="3" t="e">
        <f>VLOOKUP($B22,$D$115:$E$144,2,0)</f>
        <v>#N/A</v>
      </c>
      <c r="H22" s="3">
        <f>COUNTIF(D22:G22,"&gt;0")</f>
        <v>0</v>
      </c>
      <c r="I22" s="3" t="e">
        <f>SUM(D22:G22)</f>
        <v>#N/A</v>
      </c>
      <c r="J22" s="3" t="e">
        <f>H22+I22*0.01</f>
        <v>#N/A</v>
      </c>
      <c r="K22" s="3" t="e">
        <f>RANK(J22,$J$7:$J$52,0)</f>
        <v>#N/A</v>
      </c>
      <c r="L22" s="3" t="e">
        <f>VLOOKUP(K22,Punkteverteilung!$A$2:$B$91,2,0)</f>
        <v>#N/A</v>
      </c>
    </row>
    <row r="23" spans="1:12" ht="12.75">
      <c r="A23">
        <v>29</v>
      </c>
      <c r="B23">
        <v>17</v>
      </c>
      <c r="C23" t="str">
        <f>VLOOKUP(A23,Teilnehmer!$A$4:$B$99,2,1)</f>
        <v>Josef </v>
      </c>
      <c r="D23" s="3" t="e">
        <f>VLOOKUP(B23,D$37:E$72,2,0)</f>
        <v>#N/A</v>
      </c>
      <c r="E23" s="3" t="e">
        <f>VLOOKUP($B23,$D$76:$E$111,2,0)</f>
        <v>#N/A</v>
      </c>
      <c r="H23" s="3">
        <f>COUNTIF(D23:G23,"&gt;0")</f>
        <v>0</v>
      </c>
      <c r="I23" s="3" t="e">
        <f>SUM(D23:G23)</f>
        <v>#N/A</v>
      </c>
      <c r="J23" s="3" t="e">
        <f>H23+I23*0.01</f>
        <v>#N/A</v>
      </c>
      <c r="K23" s="3" t="e">
        <f>RANK(J23,$J$7:$J$52,0)</f>
        <v>#N/A</v>
      </c>
      <c r="L23" s="3" t="e">
        <f>VLOOKUP(K23,Punkteverteilung!$A$2:$B$91,2,0)</f>
        <v>#N/A</v>
      </c>
    </row>
    <row r="24" spans="1:12" ht="12.75">
      <c r="A24">
        <v>5</v>
      </c>
      <c r="B24">
        <v>18</v>
      </c>
      <c r="C24" t="str">
        <f>VLOOKUP(A24,Teilnehmer!$A$4:$B$99,2,1)</f>
        <v>Armin</v>
      </c>
      <c r="D24" s="3" t="e">
        <f>VLOOKUP(B24,D$37:E$72,2,0)</f>
        <v>#N/A</v>
      </c>
      <c r="E24" s="3" t="e">
        <f>VLOOKUP($B24,$D$76:$E$111,2,0)</f>
        <v>#N/A</v>
      </c>
      <c r="F24" s="3" t="e">
        <f>VLOOKUP($B24,$D$115:$E$144,2,0)</f>
        <v>#N/A</v>
      </c>
      <c r="H24" s="3">
        <f>COUNTIF(D24:G24,"&gt;0")</f>
        <v>0</v>
      </c>
      <c r="I24" s="3" t="e">
        <f>SUM(D24:G24)</f>
        <v>#N/A</v>
      </c>
      <c r="J24" s="3" t="e">
        <f>H24+I24*0.01</f>
        <v>#N/A</v>
      </c>
      <c r="K24" s="3" t="e">
        <f>RANK(J24,$J$7:$J$52,0)</f>
        <v>#N/A</v>
      </c>
      <c r="L24" s="3" t="e">
        <f>VLOOKUP(K24,Punkteverteilung!$A$2:$B$91,2,0)</f>
        <v>#N/A</v>
      </c>
    </row>
    <row r="25" spans="1:12" ht="12.75">
      <c r="A25">
        <v>14</v>
      </c>
      <c r="B25">
        <v>19</v>
      </c>
      <c r="C25" t="str">
        <f>VLOOKUP(A25,Teilnehmer!$A$4:$B$99,2,1)</f>
        <v>Dieter (Neulußheim)</v>
      </c>
      <c r="D25" s="3" t="e">
        <f>VLOOKUP(B25,D$37:E$72,2,0)</f>
        <v>#N/A</v>
      </c>
      <c r="E25" s="3" t="e">
        <f>VLOOKUP($B25,$D$76:$E$111,2,0)</f>
        <v>#N/A</v>
      </c>
      <c r="F25" s="3" t="e">
        <f>VLOOKUP($B25,$D$115:$E$144,2,0)</f>
        <v>#N/A</v>
      </c>
      <c r="H25" s="3">
        <f>COUNTIF(D25:G25,"&gt;0")</f>
        <v>0</v>
      </c>
      <c r="I25" s="3" t="e">
        <f>SUM(D25:G25)</f>
        <v>#N/A</v>
      </c>
      <c r="J25" s="3" t="e">
        <f>H25+I25*0.01</f>
        <v>#N/A</v>
      </c>
      <c r="K25" s="3" t="e">
        <f>RANK(J25,$J$7:$J$52,0)</f>
        <v>#N/A</v>
      </c>
      <c r="L25" s="3" t="e">
        <f>VLOOKUP(K25,Punkteverteilung!$A$2:$B$91,2,0)</f>
        <v>#N/A</v>
      </c>
    </row>
    <row r="26" spans="1:12" ht="12.75">
      <c r="A26">
        <v>56</v>
      </c>
      <c r="B26">
        <v>20</v>
      </c>
      <c r="C26" t="str">
        <f>VLOOKUP(A26,Teilnehmer!$A$4:$B$99,2,1)</f>
        <v>Xavier</v>
      </c>
      <c r="D26" s="3" t="e">
        <f>VLOOKUP(B26,D$37:E$72,2,0)</f>
        <v>#N/A</v>
      </c>
      <c r="E26" s="3" t="e">
        <f>VLOOKUP($B26,$D$76:$E$111,2,0)</f>
        <v>#N/A</v>
      </c>
      <c r="H26" s="3">
        <f>COUNTIF(D26:G26,"&gt;0")</f>
        <v>0</v>
      </c>
      <c r="I26" s="3" t="e">
        <f>SUM(D26:G26)</f>
        <v>#N/A</v>
      </c>
      <c r="J26" s="3" t="e">
        <f>H26+I26*0.01</f>
        <v>#N/A</v>
      </c>
      <c r="K26" s="3" t="e">
        <f>RANK(J26,$J$7:$J$52,0)</f>
        <v>#N/A</v>
      </c>
      <c r="L26" s="3" t="e">
        <f>VLOOKUP(K26,Punkteverteilung!$A$2:$B$91,2,0)</f>
        <v>#N/A</v>
      </c>
    </row>
    <row r="27" spans="1:12" ht="12.75">
      <c r="A27">
        <v>22</v>
      </c>
      <c r="B27">
        <v>21</v>
      </c>
      <c r="C27" t="str">
        <f>VLOOKUP(A27,Teilnehmer!$A$4:$B$99,2,1)</f>
        <v>Günter (LU)</v>
      </c>
      <c r="D27" s="3" t="e">
        <f>VLOOKUP(B27,D$37:E$72,2,0)</f>
        <v>#N/A</v>
      </c>
      <c r="E27" s="3" t="e">
        <f>VLOOKUP($B27,$D$76:$E$111,2,0)</f>
        <v>#N/A</v>
      </c>
      <c r="F27" s="3" t="e">
        <f>VLOOKUP($B27,$D$115:$E$144,2,0)</f>
        <v>#N/A</v>
      </c>
      <c r="H27" s="3">
        <f>COUNTIF(D27:G27,"&gt;0")</f>
        <v>0</v>
      </c>
      <c r="I27" s="3" t="e">
        <f>SUM(D27:G27)</f>
        <v>#N/A</v>
      </c>
      <c r="J27" s="3" t="e">
        <f>H27+I27*0.01</f>
        <v>#N/A</v>
      </c>
      <c r="K27" s="3" t="e">
        <f>RANK(J27,$J$7:$J$52,0)</f>
        <v>#N/A</v>
      </c>
      <c r="L27" s="3" t="e">
        <f>VLOOKUP(K27,Punkteverteilung!$A$2:$B$91,2,0)</f>
        <v>#N/A</v>
      </c>
    </row>
    <row r="28" spans="1:12" ht="12.75">
      <c r="A28">
        <v>1</v>
      </c>
      <c r="B28">
        <v>22</v>
      </c>
      <c r="C28" t="str">
        <f>VLOOKUP(A28,Teilnehmer!$A$4:$B$99,2,1)</f>
        <v>Achim</v>
      </c>
      <c r="D28" s="3" t="e">
        <f>VLOOKUP(B28,D$37:E$72,2,0)</f>
        <v>#N/A</v>
      </c>
      <c r="E28" s="3" t="e">
        <f>VLOOKUP($B28,$D$76:$E$111,2,0)</f>
        <v>#N/A</v>
      </c>
      <c r="F28" s="3" t="e">
        <f>VLOOKUP($B28,$D$115:$E$144,2,0)</f>
        <v>#N/A</v>
      </c>
      <c r="H28" s="3">
        <f>COUNTIF(D28:G28,"&gt;0")</f>
        <v>0</v>
      </c>
      <c r="I28" s="3" t="e">
        <f>SUM(D28:G28)</f>
        <v>#N/A</v>
      </c>
      <c r="J28" s="3" t="e">
        <f>H28+I28*0.01</f>
        <v>#N/A</v>
      </c>
      <c r="K28" s="3" t="e">
        <f>RANK(J28,$J$7:$J$52,0)</f>
        <v>#N/A</v>
      </c>
      <c r="L28" s="3" t="e">
        <f>VLOOKUP(K28,Punkteverteilung!$A$2:$B$91,2,0)</f>
        <v>#N/A</v>
      </c>
    </row>
    <row r="29" spans="1:12" ht="12.75">
      <c r="A29">
        <v>44</v>
      </c>
      <c r="B29">
        <v>23</v>
      </c>
      <c r="C29" t="str">
        <f>VLOOKUP(A29,Teilnehmer!$A$4:$B$99,2,1)</f>
        <v>Rainer N.</v>
      </c>
      <c r="D29" s="3" t="e">
        <f>VLOOKUP(B29,D$37:E$72,2,0)</f>
        <v>#N/A</v>
      </c>
      <c r="E29" s="3" t="e">
        <f>VLOOKUP($B29,$D$76:$E$111,2,0)</f>
        <v>#N/A</v>
      </c>
      <c r="F29" s="3" t="e">
        <f>VLOOKUP($B29,$D$115:$E$144,2,0)</f>
        <v>#N/A</v>
      </c>
      <c r="H29" s="3">
        <f>COUNTIF(D29:G29,"&gt;0")</f>
        <v>0</v>
      </c>
      <c r="I29" s="3" t="e">
        <f>SUM(D29:G29)</f>
        <v>#N/A</v>
      </c>
      <c r="J29" s="3" t="e">
        <f>H29+I29*0.01</f>
        <v>#N/A</v>
      </c>
      <c r="K29" s="3" t="e">
        <f>RANK(J29,$J$7:$J$52,0)</f>
        <v>#N/A</v>
      </c>
      <c r="L29" s="3" t="e">
        <f>VLOOKUP(K29,Punkteverteilung!$A$2:$B$91,2,0)</f>
        <v>#N/A</v>
      </c>
    </row>
    <row r="30" spans="1:12" ht="12.75">
      <c r="A30">
        <v>53</v>
      </c>
      <c r="B30">
        <v>24</v>
      </c>
      <c r="C30" t="str">
        <f>VLOOKUP(A30,Teilnehmer!$A$4:$B$99,2,1)</f>
        <v>Ulrich</v>
      </c>
      <c r="D30" s="3" t="e">
        <f>VLOOKUP(B30,D$37:E$72,2,0)</f>
        <v>#N/A</v>
      </c>
      <c r="E30" s="3" t="e">
        <f>VLOOKUP($B30,$D$76:$E$111,2,0)</f>
        <v>#N/A</v>
      </c>
      <c r="F30" s="3" t="e">
        <f>VLOOKUP($B30,$D$115:$E$144,2,0)</f>
        <v>#N/A</v>
      </c>
      <c r="H30" s="3">
        <f>COUNTIF(D30:G30,"&gt;0")</f>
        <v>0</v>
      </c>
      <c r="I30" s="3" t="e">
        <f>SUM(D30:G30)</f>
        <v>#N/A</v>
      </c>
      <c r="J30" s="3" t="e">
        <f>H30+I30*0.01</f>
        <v>#N/A</v>
      </c>
      <c r="K30" s="3" t="e">
        <f>RANK(J30,$J$7:$J$52,0)</f>
        <v>#N/A</v>
      </c>
      <c r="L30" s="3" t="e">
        <f>VLOOKUP(K30,Punkteverteilung!$A$2:$B$91,2,0)</f>
        <v>#N/A</v>
      </c>
    </row>
    <row r="31" spans="1:12" ht="12.75">
      <c r="A31">
        <v>8</v>
      </c>
      <c r="B31">
        <v>25</v>
      </c>
      <c r="C31" t="str">
        <f>VLOOKUP(A31,Teilnehmer!$A$4:$B$99,2,1)</f>
        <v>Christiane</v>
      </c>
      <c r="D31" s="3" t="e">
        <f>VLOOKUP(B31,D$37:E$72,2,0)</f>
        <v>#N/A</v>
      </c>
      <c r="E31" s="3" t="e">
        <f>VLOOKUP($B31,$D$76:$E$111,2,0)</f>
        <v>#N/A</v>
      </c>
      <c r="F31" s="3" t="e">
        <f>VLOOKUP($B31,$D$115:$E$144,2,0)</f>
        <v>#N/A</v>
      </c>
      <c r="H31" s="3">
        <f>COUNTIF(D31:G31,"&gt;0")</f>
        <v>0</v>
      </c>
      <c r="I31" s="3" t="e">
        <f>SUM(D31:G31)</f>
        <v>#N/A</v>
      </c>
      <c r="J31" s="3" t="e">
        <f>H31+I31*0.01</f>
        <v>#N/A</v>
      </c>
      <c r="K31" s="3" t="e">
        <f>RANK(J31,$J$7:$J$52,0)</f>
        <v>#N/A</v>
      </c>
      <c r="L31" s="3" t="e">
        <f>VLOOKUP(K31,Punkteverteilung!$A$2:$B$91,2,0)</f>
        <v>#N/A</v>
      </c>
    </row>
    <row r="32" spans="1:12" ht="12.75">
      <c r="A32">
        <v>65</v>
      </c>
      <c r="B32">
        <v>26</v>
      </c>
      <c r="C32" t="str">
        <f>VLOOKUP(A32,Teilnehmer!$A$4:$B$99,2,1)</f>
        <v>René</v>
      </c>
      <c r="D32" s="3" t="e">
        <f>VLOOKUP(B32,D$37:E$72,2,0)</f>
        <v>#N/A</v>
      </c>
      <c r="E32" s="3" t="e">
        <f>VLOOKUP($B32,$D$76:$E$111,2,0)</f>
        <v>#N/A</v>
      </c>
      <c r="F32" s="3" t="e">
        <f>VLOOKUP($B32,$D$115:$E$144,2,0)</f>
        <v>#N/A</v>
      </c>
      <c r="H32" s="3">
        <f>COUNTIF(D32:G32,"&gt;0")</f>
        <v>0</v>
      </c>
      <c r="I32" s="3" t="e">
        <f>SUM(D32:G32)</f>
        <v>#N/A</v>
      </c>
      <c r="J32" s="3" t="e">
        <f>H32+I32*0.01</f>
        <v>#N/A</v>
      </c>
      <c r="K32" s="3" t="e">
        <f>RANK(J32,$J$7:$J$52,0)</f>
        <v>#N/A</v>
      </c>
      <c r="L32" s="3" t="e">
        <f>VLOOKUP(K32,Punkteverteilung!$A$2:$B$91,2,0)</f>
        <v>#N/A</v>
      </c>
    </row>
    <row r="33" spans="1:12" ht="12.75">
      <c r="A33">
        <v>37</v>
      </c>
      <c r="B33">
        <v>27</v>
      </c>
      <c r="C33" t="str">
        <f>VLOOKUP(A33,Teilnehmer!$A$4:$B$99,2,1)</f>
        <v>Marc</v>
      </c>
      <c r="E33" s="3" t="e">
        <f>VLOOKUP($B33,$D$76:$E$111,2,0)</f>
        <v>#N/A</v>
      </c>
      <c r="F33" s="3" t="e">
        <f>VLOOKUP($B33,$D$115:$E$144,2,0)</f>
        <v>#N/A</v>
      </c>
      <c r="H33" s="3">
        <f>COUNTIF(D33:G33,"&gt;0")</f>
        <v>0</v>
      </c>
      <c r="I33" s="3" t="e">
        <f>SUM(D33:G33)</f>
        <v>#N/A</v>
      </c>
      <c r="J33" s="3" t="e">
        <f>H33+I33*0.01</f>
        <v>#N/A</v>
      </c>
      <c r="K33" s="3" t="e">
        <f>RANK(J33,$J$7:$J$52,0)</f>
        <v>#N/A</v>
      </c>
      <c r="L33" s="3" t="e">
        <f>VLOOKUP(K33,Punkteverteilung!$A$2:$B$91,2,0)</f>
        <v>#N/A</v>
      </c>
    </row>
    <row r="36" spans="1:6" ht="12.75">
      <c r="A36" s="8" t="s">
        <v>93</v>
      </c>
      <c r="B36" s="8"/>
      <c r="C36" s="8"/>
      <c r="D36" s="8"/>
      <c r="E36" s="8"/>
      <c r="F36" s="8"/>
    </row>
    <row r="37" spans="1:6" ht="12.75">
      <c r="A37" s="9">
        <v>1</v>
      </c>
      <c r="B37" s="10" t="s">
        <v>100</v>
      </c>
      <c r="C37" s="10" t="e">
        <f>VLOOKUP(D37,$B$7:$C$33,2,1)</f>
        <v>#N/A</v>
      </c>
      <c r="D37" s="11"/>
      <c r="E37" s="12">
        <f>F37-F40</f>
        <v>0</v>
      </c>
      <c r="F37" s="13"/>
    </row>
    <row r="38" spans="1:6" ht="12.75">
      <c r="A38" s="9"/>
      <c r="B38" s="10"/>
      <c r="C38" s="10" t="e">
        <f>VLOOKUP(D38,$B$7:$C$33,2,1)</f>
        <v>#N/A</v>
      </c>
      <c r="D38" s="11"/>
      <c r="E38" s="12">
        <f>F37-F40</f>
        <v>0</v>
      </c>
      <c r="F38" s="13"/>
    </row>
    <row r="39" spans="1:6" ht="12.75">
      <c r="A39" s="9"/>
      <c r="B39" s="10"/>
      <c r="C39" s="10" t="e">
        <f>VLOOKUP(D39,$B$7:$C$33,2,1)</f>
        <v>#N/A</v>
      </c>
      <c r="D39" s="11"/>
      <c r="E39" s="12">
        <f>F37-F40</f>
        <v>0</v>
      </c>
      <c r="F39" s="13"/>
    </row>
    <row r="40" spans="1:6" ht="12.75">
      <c r="A40" s="9"/>
      <c r="B40" s="14" t="s">
        <v>101</v>
      </c>
      <c r="C40" s="14" t="e">
        <f>VLOOKUP(D40,$B$7:$C$33,2,1)</f>
        <v>#N/A</v>
      </c>
      <c r="D40" s="15"/>
      <c r="E40" s="16">
        <f>F40-F37</f>
        <v>0</v>
      </c>
      <c r="F40" s="17"/>
    </row>
    <row r="41" spans="1:6" ht="12.75">
      <c r="A41" s="9"/>
      <c r="B41" s="14"/>
      <c r="C41" s="14" t="e">
        <f>VLOOKUP(D41,$B$7:$C$33,2,1)</f>
        <v>#N/A</v>
      </c>
      <c r="D41" s="15"/>
      <c r="E41" s="16">
        <f>F40-F37</f>
        <v>0</v>
      </c>
      <c r="F41" s="17"/>
    </row>
    <row r="42" spans="1:6" ht="12.75">
      <c r="A42" s="9"/>
      <c r="B42" s="14"/>
      <c r="C42" s="14" t="e">
        <f>VLOOKUP(D42,$B$7:$C$33,2,1)</f>
        <v>#N/A</v>
      </c>
      <c r="D42" s="15"/>
      <c r="E42" s="16">
        <f>F40-F37</f>
        <v>0</v>
      </c>
      <c r="F42" s="17"/>
    </row>
    <row r="43" spans="1:6" ht="12.75">
      <c r="A43" s="9">
        <v>2</v>
      </c>
      <c r="B43" s="10" t="s">
        <v>100</v>
      </c>
      <c r="C43" s="10" t="e">
        <f>VLOOKUP(D43,$B$7:$C$33,2,1)</f>
        <v>#N/A</v>
      </c>
      <c r="D43" s="11"/>
      <c r="E43" s="12">
        <f>F43-F46</f>
        <v>0</v>
      </c>
      <c r="F43" s="13"/>
    </row>
    <row r="44" spans="1:6" ht="12.75">
      <c r="A44" s="9"/>
      <c r="B44" s="10"/>
      <c r="C44" s="10" t="e">
        <f>VLOOKUP(D44,$B$7:$C$33,2,1)</f>
        <v>#N/A</v>
      </c>
      <c r="D44" s="11"/>
      <c r="E44" s="12">
        <f>F43-F46</f>
        <v>0</v>
      </c>
      <c r="F44" s="13"/>
    </row>
    <row r="45" spans="1:6" ht="12.75">
      <c r="A45" s="9"/>
      <c r="B45" s="10"/>
      <c r="C45" s="10" t="e">
        <f>VLOOKUP(D45,$B$7:$C$33,2,1)</f>
        <v>#N/A</v>
      </c>
      <c r="D45" s="11"/>
      <c r="E45" s="12">
        <f>F43-F46</f>
        <v>0</v>
      </c>
      <c r="F45" s="13"/>
    </row>
    <row r="46" spans="1:6" ht="12.75">
      <c r="A46" s="9"/>
      <c r="B46" s="14" t="s">
        <v>101</v>
      </c>
      <c r="C46" s="14" t="e">
        <f>VLOOKUP(D46,$B$7:$C$33,2,1)</f>
        <v>#N/A</v>
      </c>
      <c r="D46" s="15"/>
      <c r="E46" s="16">
        <f>F46-F43</f>
        <v>0</v>
      </c>
      <c r="F46" s="17"/>
    </row>
    <row r="47" spans="1:6" ht="12.75">
      <c r="A47" s="9"/>
      <c r="B47" s="14"/>
      <c r="C47" s="14" t="e">
        <f>VLOOKUP(D47,$B$7:$C$33,2,1)</f>
        <v>#N/A</v>
      </c>
      <c r="D47" s="15"/>
      <c r="E47" s="16">
        <f>F46-F43</f>
        <v>0</v>
      </c>
      <c r="F47" s="17"/>
    </row>
    <row r="48" spans="1:6" ht="12.75">
      <c r="A48" s="9"/>
      <c r="B48" s="14"/>
      <c r="C48" s="14" t="e">
        <f>VLOOKUP(D48,$B$7:$C$33,2,1)</f>
        <v>#N/A</v>
      </c>
      <c r="D48" s="15"/>
      <c r="E48" s="16">
        <f>F46-F43</f>
        <v>0</v>
      </c>
      <c r="F48" s="17"/>
    </row>
    <row r="49" spans="1:6" ht="12.75">
      <c r="A49" s="9">
        <v>3</v>
      </c>
      <c r="B49" s="10" t="s">
        <v>100</v>
      </c>
      <c r="C49" s="10" t="e">
        <f>VLOOKUP(D49,$B$7:$C$33,2,1)</f>
        <v>#N/A</v>
      </c>
      <c r="D49" s="11"/>
      <c r="E49" s="12">
        <f>F49-F52</f>
        <v>0</v>
      </c>
      <c r="F49" s="13"/>
    </row>
    <row r="50" spans="1:6" ht="12.75">
      <c r="A50" s="9"/>
      <c r="B50" s="10"/>
      <c r="C50" s="10" t="e">
        <f>VLOOKUP(D50,$B$7:$C$33,2,1)</f>
        <v>#N/A</v>
      </c>
      <c r="D50" s="11"/>
      <c r="E50" s="12">
        <f>F49-F52</f>
        <v>0</v>
      </c>
      <c r="F50" s="13"/>
    </row>
    <row r="51" spans="1:6" ht="12.75">
      <c r="A51" s="9"/>
      <c r="B51" s="10"/>
      <c r="C51" s="10" t="e">
        <f>VLOOKUP(D51,$B$7:$C$33,2,1)</f>
        <v>#N/A</v>
      </c>
      <c r="D51" s="11"/>
      <c r="E51" s="12">
        <f>F49-F52</f>
        <v>0</v>
      </c>
      <c r="F51" s="13"/>
    </row>
    <row r="52" spans="1:6" ht="12.75">
      <c r="A52" s="9"/>
      <c r="B52" s="14" t="s">
        <v>101</v>
      </c>
      <c r="C52" s="14" t="e">
        <f>VLOOKUP(D52,$B$7:$C$33,2,1)</f>
        <v>#N/A</v>
      </c>
      <c r="D52" s="15"/>
      <c r="E52" s="16">
        <f>F52-F49</f>
        <v>0</v>
      </c>
      <c r="F52" s="17"/>
    </row>
    <row r="53" spans="1:6" ht="12.75">
      <c r="A53" s="9"/>
      <c r="B53" s="14"/>
      <c r="C53" s="14" t="e">
        <f>VLOOKUP(D53,$B$7:$C$33,2,1)</f>
        <v>#N/A</v>
      </c>
      <c r="D53" s="15"/>
      <c r="E53" s="16">
        <f>F52-F49</f>
        <v>0</v>
      </c>
      <c r="F53" s="17"/>
    </row>
    <row r="54" spans="1:6" ht="12.75">
      <c r="A54" s="9"/>
      <c r="B54" s="14"/>
      <c r="C54" s="14" t="e">
        <f>VLOOKUP(D54,$B$7:$C$33,2,1)</f>
        <v>#N/A</v>
      </c>
      <c r="D54" s="15"/>
      <c r="E54" s="16">
        <f>F52-F49</f>
        <v>0</v>
      </c>
      <c r="F54" s="17"/>
    </row>
    <row r="55" spans="1:6" ht="12.75">
      <c r="A55" s="9">
        <v>4</v>
      </c>
      <c r="B55" s="10" t="s">
        <v>100</v>
      </c>
      <c r="C55" s="10" t="e">
        <f>VLOOKUP(D55,$B$7:$C$33,2,1)</f>
        <v>#N/A</v>
      </c>
      <c r="D55" s="11"/>
      <c r="E55" s="12">
        <f>F55-F58</f>
        <v>0</v>
      </c>
      <c r="F55" s="13"/>
    </row>
    <row r="56" spans="1:6" ht="12.75">
      <c r="A56" s="9"/>
      <c r="B56" s="10"/>
      <c r="C56" s="10" t="e">
        <f>VLOOKUP(D56,$B$7:$C$33,2,1)</f>
        <v>#N/A</v>
      </c>
      <c r="D56" s="11"/>
      <c r="E56" s="12">
        <f>F55-F58</f>
        <v>0</v>
      </c>
      <c r="F56" s="13"/>
    </row>
    <row r="57" spans="1:6" ht="12.75">
      <c r="A57" s="9"/>
      <c r="B57" s="10"/>
      <c r="C57" s="10" t="e">
        <f>VLOOKUP(D57,$B$7:$C$33,2,1)</f>
        <v>#N/A</v>
      </c>
      <c r="D57" s="11"/>
      <c r="E57" s="12">
        <f>F55-F58</f>
        <v>0</v>
      </c>
      <c r="F57" s="13"/>
    </row>
    <row r="58" spans="1:6" ht="12.75">
      <c r="A58" s="9"/>
      <c r="B58" s="14" t="s">
        <v>101</v>
      </c>
      <c r="C58" s="14" t="e">
        <f>VLOOKUP(D58,$B$7:$C$33,2,1)</f>
        <v>#N/A</v>
      </c>
      <c r="D58" s="15"/>
      <c r="E58" s="16">
        <f>F58-F55</f>
        <v>0</v>
      </c>
      <c r="F58" s="17"/>
    </row>
    <row r="59" spans="1:6" ht="12.75">
      <c r="A59" s="9"/>
      <c r="B59" s="14"/>
      <c r="C59" s="14" t="e">
        <f>VLOOKUP(D59,$B$7:$C$33,2,1)</f>
        <v>#N/A</v>
      </c>
      <c r="D59" s="15"/>
      <c r="E59" s="16">
        <f>F58-F55</f>
        <v>0</v>
      </c>
      <c r="F59" s="17"/>
    </row>
    <row r="60" spans="1:6" ht="12.75">
      <c r="A60" s="9"/>
      <c r="B60" s="14"/>
      <c r="C60" s="14" t="e">
        <f>VLOOKUP(D60,$B$7:$C$33,2,1)</f>
        <v>#N/A</v>
      </c>
      <c r="D60" s="15"/>
      <c r="E60" s="16">
        <f>F58-F55</f>
        <v>0</v>
      </c>
      <c r="F60" s="17"/>
    </row>
    <row r="61" spans="1:6" ht="12.75">
      <c r="A61" s="9">
        <v>5</v>
      </c>
      <c r="B61" s="10" t="s">
        <v>100</v>
      </c>
      <c r="C61" s="10" t="e">
        <f>VLOOKUP(D61,$B$7:$C$33,2,1)</f>
        <v>#N/A</v>
      </c>
      <c r="D61" s="11"/>
      <c r="E61" s="12">
        <f>F61-F64</f>
        <v>0</v>
      </c>
      <c r="F61" s="13"/>
    </row>
    <row r="62" spans="1:6" ht="12.75">
      <c r="A62" s="9"/>
      <c r="B62" s="10"/>
      <c r="C62" s="10" t="e">
        <f>VLOOKUP(D62,$B$7:$C$33,2,1)</f>
        <v>#N/A</v>
      </c>
      <c r="D62" s="11"/>
      <c r="E62" s="12">
        <f>F61-F64</f>
        <v>0</v>
      </c>
      <c r="F62" s="13"/>
    </row>
    <row r="63" spans="1:6" ht="12.75">
      <c r="A63" s="9"/>
      <c r="B63" s="10"/>
      <c r="C63" s="10" t="e">
        <f>VLOOKUP(D63,$B$7:$C$33,2,1)</f>
        <v>#N/A</v>
      </c>
      <c r="D63" s="11"/>
      <c r="E63" s="12">
        <f>F61-F64</f>
        <v>0</v>
      </c>
      <c r="F63" s="13"/>
    </row>
    <row r="64" spans="1:6" ht="12.75">
      <c r="A64" s="9"/>
      <c r="B64" s="14" t="s">
        <v>101</v>
      </c>
      <c r="C64" s="14" t="e">
        <f>VLOOKUP(D64,$B$7:$C$33,2,1)</f>
        <v>#N/A</v>
      </c>
      <c r="D64" s="18"/>
      <c r="E64" s="16">
        <f>F64-F61</f>
        <v>0</v>
      </c>
      <c r="F64" s="17"/>
    </row>
    <row r="65" spans="1:6" ht="12.75">
      <c r="A65" s="9"/>
      <c r="B65" s="14"/>
      <c r="C65" s="14" t="e">
        <f>VLOOKUP(D65,$B$7:$C$33,2,1)</f>
        <v>#N/A</v>
      </c>
      <c r="D65" s="18"/>
      <c r="E65" s="16">
        <f>F64-F61</f>
        <v>0</v>
      </c>
      <c r="F65" s="17"/>
    </row>
    <row r="66" spans="1:6" ht="12.75">
      <c r="A66" s="9"/>
      <c r="B66" s="14"/>
      <c r="C66" s="14" t="e">
        <f>VLOOKUP(D66,$B$7:$C$33,2,1)</f>
        <v>#N/A</v>
      </c>
      <c r="D66" s="18"/>
      <c r="E66" s="16">
        <f>F64-F61</f>
        <v>0</v>
      </c>
      <c r="F66" s="17"/>
    </row>
    <row r="67" spans="1:6" ht="12.75">
      <c r="A67" s="9">
        <v>6</v>
      </c>
      <c r="B67" s="10" t="s">
        <v>100</v>
      </c>
      <c r="C67" s="10" t="e">
        <f>VLOOKUP(D67,$B$7:$C$33,2,1)</f>
        <v>#N/A</v>
      </c>
      <c r="D67" s="11"/>
      <c r="E67" s="12">
        <f>F67-F70</f>
        <v>0</v>
      </c>
      <c r="F67" s="13"/>
    </row>
    <row r="68" spans="1:6" ht="12.75">
      <c r="A68" s="9"/>
      <c r="B68" s="10"/>
      <c r="C68" s="10" t="e">
        <f>VLOOKUP(D68,$B$7:$C$33,2,1)</f>
        <v>#N/A</v>
      </c>
      <c r="D68" s="11"/>
      <c r="E68" s="12">
        <f>F67-F70</f>
        <v>0</v>
      </c>
      <c r="F68" s="13"/>
    </row>
    <row r="69" spans="1:6" ht="12.75">
      <c r="A69" s="9"/>
      <c r="B69" s="10"/>
      <c r="C69" s="10" t="e">
        <f>VLOOKUP(D69,$B$7:$C$33,2,1)</f>
        <v>#N/A</v>
      </c>
      <c r="D69" s="11"/>
      <c r="E69" s="12">
        <f>F67-F70</f>
        <v>0</v>
      </c>
      <c r="F69" s="13"/>
    </row>
    <row r="70" spans="1:6" ht="12.75">
      <c r="A70" s="9"/>
      <c r="B70" s="14" t="s">
        <v>101</v>
      </c>
      <c r="C70" s="14" t="e">
        <f>VLOOKUP(D70,$B$7:$C$33,2,1)</f>
        <v>#N/A</v>
      </c>
      <c r="D70" s="15"/>
      <c r="E70" s="16">
        <f>F70-F67</f>
        <v>0</v>
      </c>
      <c r="F70" s="17"/>
    </row>
    <row r="71" spans="1:6" ht="12.75">
      <c r="A71" s="9"/>
      <c r="B71" s="14"/>
      <c r="C71" s="14" t="e">
        <f>VLOOKUP(D71,$B$7:$C$33,2,1)</f>
        <v>#N/A</v>
      </c>
      <c r="D71" s="15"/>
      <c r="E71" s="16">
        <f>F70-F67</f>
        <v>0</v>
      </c>
      <c r="F71" s="17"/>
    </row>
    <row r="72" spans="1:6" ht="12.75">
      <c r="A72" s="9"/>
      <c r="B72" s="14"/>
      <c r="C72" s="14" t="e">
        <f>VLOOKUP(D72,$B$7:$C$33,2,1)</f>
        <v>#N/A</v>
      </c>
      <c r="D72" s="15"/>
      <c r="E72" s="16">
        <f>F70-F67</f>
        <v>0</v>
      </c>
      <c r="F72" s="17"/>
    </row>
    <row r="75" spans="1:6" ht="12.75">
      <c r="A75" s="8" t="s">
        <v>94</v>
      </c>
      <c r="B75" s="8"/>
      <c r="C75" s="8"/>
      <c r="D75" s="8"/>
      <c r="E75" s="8"/>
      <c r="F75" s="8"/>
    </row>
    <row r="76" spans="1:6" ht="12.75">
      <c r="A76" s="9">
        <v>1</v>
      </c>
      <c r="B76" s="10" t="s">
        <v>100</v>
      </c>
      <c r="C76" s="10" t="e">
        <f>VLOOKUP(D76,$B$7:$C$33,2,1)</f>
        <v>#N/A</v>
      </c>
      <c r="D76" s="11"/>
      <c r="E76" s="12">
        <f>F76-F79</f>
        <v>0</v>
      </c>
      <c r="F76" s="13"/>
    </row>
    <row r="77" spans="1:6" ht="12.75">
      <c r="A77" s="9"/>
      <c r="B77" s="10"/>
      <c r="C77" s="10" t="e">
        <f>VLOOKUP(D77,$B$7:$C$33,2,1)</f>
        <v>#N/A</v>
      </c>
      <c r="D77" s="11"/>
      <c r="E77" s="12">
        <f>F76-F79</f>
        <v>0</v>
      </c>
      <c r="F77" s="13"/>
    </row>
    <row r="78" spans="1:6" ht="12.75">
      <c r="A78" s="9"/>
      <c r="B78" s="10"/>
      <c r="C78" s="10" t="e">
        <f>VLOOKUP(D78,$B$7:$C$33,2,1)</f>
        <v>#N/A</v>
      </c>
      <c r="D78" s="11"/>
      <c r="E78" s="12">
        <f>F76-F79</f>
        <v>0</v>
      </c>
      <c r="F78" s="13"/>
    </row>
    <row r="79" spans="1:6" ht="12.75">
      <c r="A79" s="9"/>
      <c r="B79" s="14" t="s">
        <v>101</v>
      </c>
      <c r="C79" s="14" t="e">
        <f>VLOOKUP(D79,$B$7:$C$33,2,1)</f>
        <v>#N/A</v>
      </c>
      <c r="D79" s="15"/>
      <c r="E79" s="16">
        <f>F79-F76</f>
        <v>0</v>
      </c>
      <c r="F79" s="17"/>
    </row>
    <row r="80" spans="1:6" ht="12.75">
      <c r="A80" s="9"/>
      <c r="B80" s="14"/>
      <c r="C80" s="14" t="e">
        <f>VLOOKUP(D80,$B$7:$C$33,2,1)</f>
        <v>#N/A</v>
      </c>
      <c r="D80" s="15"/>
      <c r="E80" s="16">
        <f>F79-F76</f>
        <v>0</v>
      </c>
      <c r="F80" s="17"/>
    </row>
    <row r="81" spans="1:6" ht="12.75">
      <c r="A81" s="9"/>
      <c r="B81" s="14"/>
      <c r="C81" s="14" t="e">
        <f>VLOOKUP(D81,$B$7:$C$33,2,1)</f>
        <v>#N/A</v>
      </c>
      <c r="D81" s="15"/>
      <c r="E81" s="16">
        <f>F79-F76</f>
        <v>0</v>
      </c>
      <c r="F81" s="17"/>
    </row>
    <row r="82" spans="1:6" ht="12.75">
      <c r="A82" s="9">
        <v>2</v>
      </c>
      <c r="B82" s="10" t="s">
        <v>100</v>
      </c>
      <c r="C82" s="10" t="e">
        <f>VLOOKUP(D82,$B$7:$C$33,2,1)</f>
        <v>#N/A</v>
      </c>
      <c r="D82" s="11"/>
      <c r="E82" s="12">
        <f>F82-F85</f>
        <v>0</v>
      </c>
      <c r="F82" s="13"/>
    </row>
    <row r="83" spans="1:6" ht="12.75">
      <c r="A83" s="9"/>
      <c r="B83" s="10"/>
      <c r="C83" s="10" t="e">
        <f>VLOOKUP(D83,$B$7:$C$33,2,1)</f>
        <v>#N/A</v>
      </c>
      <c r="D83" s="11"/>
      <c r="E83" s="12">
        <f>F82-F85</f>
        <v>0</v>
      </c>
      <c r="F83" s="13"/>
    </row>
    <row r="84" spans="1:6" ht="12.75">
      <c r="A84" s="9"/>
      <c r="B84" s="10"/>
      <c r="C84" s="10" t="e">
        <f>VLOOKUP(D84,$B$7:$C$33,2,1)</f>
        <v>#N/A</v>
      </c>
      <c r="D84" s="11"/>
      <c r="E84" s="12">
        <f>F82-F85</f>
        <v>0</v>
      </c>
      <c r="F84" s="13"/>
    </row>
    <row r="85" spans="1:6" ht="12.75">
      <c r="A85" s="9"/>
      <c r="B85" s="14" t="s">
        <v>101</v>
      </c>
      <c r="C85" s="14" t="e">
        <f>VLOOKUP(D85,$B$7:$C$33,2,1)</f>
        <v>#N/A</v>
      </c>
      <c r="D85" s="15"/>
      <c r="E85" s="16">
        <f>F85-F82</f>
        <v>0</v>
      </c>
      <c r="F85" s="17"/>
    </row>
    <row r="86" spans="1:6" ht="12.75">
      <c r="A86" s="9"/>
      <c r="B86" s="14"/>
      <c r="C86" s="14" t="e">
        <f>VLOOKUP(D86,$B$7:$C$33,2,1)</f>
        <v>#N/A</v>
      </c>
      <c r="D86" s="15"/>
      <c r="E86" s="16">
        <f>F85-F82</f>
        <v>0</v>
      </c>
      <c r="F86" s="17"/>
    </row>
    <row r="87" spans="1:6" ht="12.75">
      <c r="A87" s="9"/>
      <c r="B87" s="14"/>
      <c r="C87" s="14" t="e">
        <f>VLOOKUP(D87,$B$7:$C$33,2,1)</f>
        <v>#N/A</v>
      </c>
      <c r="D87" s="15"/>
      <c r="E87" s="16">
        <f>F85-F82</f>
        <v>0</v>
      </c>
      <c r="F87" s="17"/>
    </row>
    <row r="88" spans="1:6" ht="12.75">
      <c r="A88" s="9">
        <v>3</v>
      </c>
      <c r="B88" s="10" t="s">
        <v>100</v>
      </c>
      <c r="C88" s="10" t="e">
        <f>VLOOKUP(D88,$B$7:$C$33,2,1)</f>
        <v>#N/A</v>
      </c>
      <c r="D88" s="11"/>
      <c r="E88" s="12">
        <f>F88-F91</f>
        <v>0</v>
      </c>
      <c r="F88" s="13"/>
    </row>
    <row r="89" spans="1:6" ht="12.75">
      <c r="A89" s="9"/>
      <c r="B89" s="10"/>
      <c r="C89" s="10" t="e">
        <f>VLOOKUP(D89,$B$7:$C$33,2,1)</f>
        <v>#N/A</v>
      </c>
      <c r="D89" s="11"/>
      <c r="E89" s="12">
        <f>F88-F91</f>
        <v>0</v>
      </c>
      <c r="F89" s="13"/>
    </row>
    <row r="90" spans="1:6" ht="12.75">
      <c r="A90" s="9"/>
      <c r="B90" s="10"/>
      <c r="C90" s="10" t="e">
        <f>VLOOKUP(D90,$B$7:$C$33,2,1)</f>
        <v>#N/A</v>
      </c>
      <c r="D90" s="11"/>
      <c r="E90" s="12">
        <f>F88-F91</f>
        <v>0</v>
      </c>
      <c r="F90" s="13"/>
    </row>
    <row r="91" spans="1:6" ht="12.75">
      <c r="A91" s="9"/>
      <c r="B91" s="14" t="s">
        <v>101</v>
      </c>
      <c r="C91" s="14" t="e">
        <f>VLOOKUP(D91,$B$7:$C$33,2,1)</f>
        <v>#N/A</v>
      </c>
      <c r="D91" s="15"/>
      <c r="E91" s="16">
        <f>F91-F88</f>
        <v>0</v>
      </c>
      <c r="F91" s="17"/>
    </row>
    <row r="92" spans="1:6" ht="12.75">
      <c r="A92" s="9"/>
      <c r="B92" s="14"/>
      <c r="C92" s="14" t="e">
        <f>VLOOKUP(D92,$B$7:$C$33,2,1)</f>
        <v>#N/A</v>
      </c>
      <c r="D92" s="15"/>
      <c r="E92" s="16">
        <f>F91-F88</f>
        <v>0</v>
      </c>
      <c r="F92" s="17"/>
    </row>
    <row r="93" spans="1:6" ht="12.75">
      <c r="A93" s="9"/>
      <c r="B93" s="14"/>
      <c r="C93" s="14" t="e">
        <f>VLOOKUP(D93,$B$7:$C$33,2,1)</f>
        <v>#N/A</v>
      </c>
      <c r="D93" s="15"/>
      <c r="E93" s="16">
        <f>F91-F88</f>
        <v>0</v>
      </c>
      <c r="F93" s="17"/>
    </row>
    <row r="94" spans="1:6" ht="12.75">
      <c r="A94" s="9">
        <v>4</v>
      </c>
      <c r="B94" s="10" t="s">
        <v>100</v>
      </c>
      <c r="C94" s="10" t="e">
        <f>VLOOKUP(D94,$B$7:$C$33,2,1)</f>
        <v>#N/A</v>
      </c>
      <c r="D94" s="11"/>
      <c r="E94" s="12">
        <f>F94-F97</f>
        <v>0</v>
      </c>
      <c r="F94" s="13"/>
    </row>
    <row r="95" spans="1:6" ht="12.75">
      <c r="A95" s="9"/>
      <c r="B95" s="10"/>
      <c r="C95" s="10" t="e">
        <f>VLOOKUP(D95,$B$7:$C$33,2,1)</f>
        <v>#N/A</v>
      </c>
      <c r="D95" s="11"/>
      <c r="E95" s="12">
        <f>F94-F97</f>
        <v>0</v>
      </c>
      <c r="F95" s="13"/>
    </row>
    <row r="96" spans="1:6" ht="12.75">
      <c r="A96" s="9"/>
      <c r="B96" s="10"/>
      <c r="C96" s="10" t="e">
        <f>VLOOKUP(D96,$B$7:$C$33,2,1)</f>
        <v>#N/A</v>
      </c>
      <c r="D96" s="11"/>
      <c r="E96" s="12">
        <f>F94-F97</f>
        <v>0</v>
      </c>
      <c r="F96" s="13"/>
    </row>
    <row r="97" spans="1:6" ht="12.75">
      <c r="A97" s="9"/>
      <c r="B97" s="14" t="s">
        <v>101</v>
      </c>
      <c r="C97" s="14" t="e">
        <f>VLOOKUP(D97,$B$7:$C$33,2,1)</f>
        <v>#N/A</v>
      </c>
      <c r="D97" s="15"/>
      <c r="E97" s="16">
        <f>F97-F94</f>
        <v>0</v>
      </c>
      <c r="F97" s="17"/>
    </row>
    <row r="98" spans="1:6" ht="12.75">
      <c r="A98" s="9"/>
      <c r="B98" s="14"/>
      <c r="C98" s="14" t="e">
        <f>VLOOKUP(D98,$B$7:$C$33,2,1)</f>
        <v>#N/A</v>
      </c>
      <c r="D98" s="15"/>
      <c r="E98" s="16">
        <f>F97-F94</f>
        <v>0</v>
      </c>
      <c r="F98" s="17"/>
    </row>
    <row r="99" spans="1:6" ht="12.75">
      <c r="A99" s="9"/>
      <c r="B99" s="14"/>
      <c r="C99" s="14" t="e">
        <f>VLOOKUP(D99,$B$7:$C$33,2,1)</f>
        <v>#N/A</v>
      </c>
      <c r="D99" s="15"/>
      <c r="E99" s="16">
        <f>F97-F94</f>
        <v>0</v>
      </c>
      <c r="F99" s="17"/>
    </row>
    <row r="100" spans="1:6" ht="12.75">
      <c r="A100" s="9">
        <v>5</v>
      </c>
      <c r="B100" s="10" t="s">
        <v>100</v>
      </c>
      <c r="C100" s="10" t="e">
        <f>VLOOKUP(D100,$B$7:$C$33,2,1)</f>
        <v>#N/A</v>
      </c>
      <c r="D100" s="11"/>
      <c r="E100" s="12">
        <f>F100-F103</f>
        <v>0</v>
      </c>
      <c r="F100" s="13"/>
    </row>
    <row r="101" spans="1:6" ht="12.75">
      <c r="A101" s="9"/>
      <c r="B101" s="10"/>
      <c r="C101" s="10" t="e">
        <f>VLOOKUP(D101,$B$7:$C$33,2,1)</f>
        <v>#N/A</v>
      </c>
      <c r="D101" s="11"/>
      <c r="E101" s="12">
        <f>F100-F103</f>
        <v>0</v>
      </c>
      <c r="F101" s="13"/>
    </row>
    <row r="102" spans="1:6" ht="12.75">
      <c r="A102" s="9"/>
      <c r="B102" s="10"/>
      <c r="C102" s="10" t="e">
        <f>VLOOKUP(D102,$B$7:$C$33,2,1)</f>
        <v>#N/A</v>
      </c>
      <c r="D102" s="11"/>
      <c r="E102" s="12">
        <f>F100-F103</f>
        <v>0</v>
      </c>
      <c r="F102" s="13"/>
    </row>
    <row r="103" spans="1:6" ht="12.75">
      <c r="A103" s="9"/>
      <c r="B103" s="14" t="s">
        <v>101</v>
      </c>
      <c r="C103" s="14" t="e">
        <f>VLOOKUP(D103,$B$7:$C$33,2,1)</f>
        <v>#N/A</v>
      </c>
      <c r="D103" s="18"/>
      <c r="E103" s="16">
        <f>F103-F100</f>
        <v>0</v>
      </c>
      <c r="F103" s="17"/>
    </row>
    <row r="104" spans="1:6" ht="12.75">
      <c r="A104" s="9"/>
      <c r="B104" s="14"/>
      <c r="C104" s="14" t="e">
        <f>VLOOKUP(D104,$B$7:$C$33,2,1)</f>
        <v>#N/A</v>
      </c>
      <c r="D104" s="18"/>
      <c r="E104" s="16">
        <f>F103-F100</f>
        <v>0</v>
      </c>
      <c r="F104" s="17"/>
    </row>
    <row r="105" spans="1:6" ht="12.75">
      <c r="A105" s="9"/>
      <c r="B105" s="14"/>
      <c r="C105" s="14" t="e">
        <f>VLOOKUP(D105,$B$7:$C$33,2,1)</f>
        <v>#N/A</v>
      </c>
      <c r="D105" s="18"/>
      <c r="E105" s="16">
        <f>F103-F100</f>
        <v>0</v>
      </c>
      <c r="F105" s="17"/>
    </row>
    <row r="106" spans="1:6" ht="12.75">
      <c r="A106" s="9">
        <v>6</v>
      </c>
      <c r="B106" s="10" t="s">
        <v>100</v>
      </c>
      <c r="C106" s="10" t="e">
        <f>VLOOKUP(D106,$B$7:$C$33,2,1)</f>
        <v>#N/A</v>
      </c>
      <c r="D106" s="11"/>
      <c r="E106" s="12">
        <f>F106-F109</f>
        <v>0</v>
      </c>
      <c r="F106" s="13"/>
    </row>
    <row r="107" spans="1:6" ht="12.75">
      <c r="A107" s="9"/>
      <c r="B107" s="10"/>
      <c r="C107" s="10" t="e">
        <f>VLOOKUP(D107,$B$7:$C$33,2,1)</f>
        <v>#N/A</v>
      </c>
      <c r="D107" s="11"/>
      <c r="E107" s="12">
        <f>F106-F109</f>
        <v>0</v>
      </c>
      <c r="F107" s="13"/>
    </row>
    <row r="108" spans="1:6" ht="12.75">
      <c r="A108" s="9"/>
      <c r="B108" s="10"/>
      <c r="C108" s="10" t="e">
        <f>VLOOKUP(D108,$B$7:$C$33,2,1)</f>
        <v>#N/A</v>
      </c>
      <c r="D108" s="11"/>
      <c r="E108" s="12">
        <f>F106-F109</f>
        <v>0</v>
      </c>
      <c r="F108" s="13"/>
    </row>
    <row r="109" spans="1:6" ht="12.75">
      <c r="A109" s="9"/>
      <c r="B109" s="14" t="s">
        <v>101</v>
      </c>
      <c r="C109" s="14" t="e">
        <f>VLOOKUP(D109,$B$7:$C$33,2,1)</f>
        <v>#N/A</v>
      </c>
      <c r="D109" s="15"/>
      <c r="E109" s="16">
        <f>F109-F106</f>
        <v>0</v>
      </c>
      <c r="F109" s="17"/>
    </row>
    <row r="110" spans="1:6" ht="12.75">
      <c r="A110" s="9"/>
      <c r="B110" s="14"/>
      <c r="C110" s="14" t="e">
        <f>VLOOKUP(D110,$B$7:$C$33,2,1)</f>
        <v>#N/A</v>
      </c>
      <c r="D110" s="15"/>
      <c r="E110" s="16">
        <f>F109-F106</f>
        <v>0</v>
      </c>
      <c r="F110" s="17"/>
    </row>
    <row r="111" spans="1:6" ht="12.75">
      <c r="A111" s="9"/>
      <c r="B111" s="14"/>
      <c r="C111" s="14" t="e">
        <f>VLOOKUP(D111,$B$7:$C$33,2,1)</f>
        <v>#N/A</v>
      </c>
      <c r="D111" s="15"/>
      <c r="E111" s="16">
        <f>F109-F106</f>
        <v>0</v>
      </c>
      <c r="F111" s="17"/>
    </row>
    <row r="114" spans="1:6" ht="12.75">
      <c r="A114" s="8" t="s">
        <v>95</v>
      </c>
      <c r="B114" s="8"/>
      <c r="C114" s="8"/>
      <c r="D114" s="8"/>
      <c r="E114" s="8"/>
      <c r="F114" s="8"/>
    </row>
    <row r="115" spans="1:6" ht="12.75">
      <c r="A115" s="9">
        <v>1</v>
      </c>
      <c r="B115" s="10" t="s">
        <v>100</v>
      </c>
      <c r="C115" s="10" t="e">
        <f>VLOOKUP(D115,$B$7:$C$33,2,1)</f>
        <v>#N/A</v>
      </c>
      <c r="D115" s="11"/>
      <c r="E115" s="12">
        <f>F115-F118</f>
        <v>0</v>
      </c>
      <c r="F115" s="13"/>
    </row>
    <row r="116" spans="1:6" ht="12.75">
      <c r="A116" s="9"/>
      <c r="B116" s="10"/>
      <c r="C116" s="10" t="e">
        <f>VLOOKUP(D116,$B$7:$C$33,2,1)</f>
        <v>#N/A</v>
      </c>
      <c r="D116" s="11"/>
      <c r="E116" s="12">
        <f>F115-F118</f>
        <v>0</v>
      </c>
      <c r="F116" s="13"/>
    </row>
    <row r="117" spans="1:6" ht="12.75">
      <c r="A117" s="9"/>
      <c r="B117" s="10"/>
      <c r="C117" s="10" t="e">
        <f>VLOOKUP(D117,$B$7:$C$33,2,1)</f>
        <v>#N/A</v>
      </c>
      <c r="D117" s="11"/>
      <c r="E117" s="12">
        <f>F115-F118</f>
        <v>0</v>
      </c>
      <c r="F117" s="13"/>
    </row>
    <row r="118" spans="1:6" ht="12.75">
      <c r="A118" s="9"/>
      <c r="B118" s="14" t="s">
        <v>101</v>
      </c>
      <c r="C118" s="14" t="e">
        <f>VLOOKUP(D118,$B$7:$C$33,2,1)</f>
        <v>#N/A</v>
      </c>
      <c r="D118" s="15"/>
      <c r="E118" s="16">
        <f>F118-F115</f>
        <v>0</v>
      </c>
      <c r="F118" s="17"/>
    </row>
    <row r="119" spans="1:6" ht="12.75">
      <c r="A119" s="9"/>
      <c r="B119" s="14"/>
      <c r="C119" s="14" t="e">
        <f>VLOOKUP(D119,$B$7:$C$33,2,1)</f>
        <v>#N/A</v>
      </c>
      <c r="D119" s="15"/>
      <c r="E119" s="16">
        <f>F118-F115</f>
        <v>0</v>
      </c>
      <c r="F119" s="17"/>
    </row>
    <row r="120" spans="1:6" ht="12.75">
      <c r="A120" s="9"/>
      <c r="B120" s="14"/>
      <c r="C120" s="14" t="e">
        <f>VLOOKUP(D120,$B$7:$C$33,2,1)</f>
        <v>#N/A</v>
      </c>
      <c r="D120" s="15"/>
      <c r="E120" s="16">
        <f>F118-F115</f>
        <v>0</v>
      </c>
      <c r="F120" s="17"/>
    </row>
    <row r="121" spans="1:6" ht="12.75">
      <c r="A121" s="9">
        <v>2</v>
      </c>
      <c r="B121" s="10" t="s">
        <v>100</v>
      </c>
      <c r="C121" s="10" t="e">
        <f>VLOOKUP(D121,$B$7:$C$33,2,1)</f>
        <v>#N/A</v>
      </c>
      <c r="D121" s="11"/>
      <c r="E121" s="12">
        <f>F121-F124</f>
        <v>0</v>
      </c>
      <c r="F121" s="13"/>
    </row>
    <row r="122" spans="1:6" ht="12.75">
      <c r="A122" s="9"/>
      <c r="B122" s="10"/>
      <c r="C122" s="10" t="e">
        <f>VLOOKUP(D122,$B$7:$C$33,2,1)</f>
        <v>#N/A</v>
      </c>
      <c r="D122" s="11"/>
      <c r="E122" s="12">
        <f>F121-F124</f>
        <v>0</v>
      </c>
      <c r="F122" s="13"/>
    </row>
    <row r="123" spans="1:6" ht="12.75">
      <c r="A123" s="9"/>
      <c r="B123" s="10"/>
      <c r="C123" s="10" t="e">
        <f>VLOOKUP(D123,$B$7:$C$33,2,1)</f>
        <v>#N/A</v>
      </c>
      <c r="D123" s="11"/>
      <c r="E123" s="12">
        <f>F121-F124</f>
        <v>0</v>
      </c>
      <c r="F123" s="13"/>
    </row>
    <row r="124" spans="1:6" ht="12.75">
      <c r="A124" s="9"/>
      <c r="B124" s="14" t="s">
        <v>101</v>
      </c>
      <c r="C124" s="14" t="e">
        <f>VLOOKUP(D124,$B$7:$C$33,2,1)</f>
        <v>#N/A</v>
      </c>
      <c r="D124" s="15"/>
      <c r="E124" s="16">
        <f>F124-F121</f>
        <v>0</v>
      </c>
      <c r="F124" s="17"/>
    </row>
    <row r="125" spans="1:6" ht="12.75">
      <c r="A125" s="9"/>
      <c r="B125" s="14"/>
      <c r="C125" s="14" t="e">
        <f>VLOOKUP(D125,$B$7:$C$33,2,1)</f>
        <v>#N/A</v>
      </c>
      <c r="D125" s="15"/>
      <c r="E125" s="16">
        <f>F124-F121</f>
        <v>0</v>
      </c>
      <c r="F125" s="17"/>
    </row>
    <row r="126" spans="1:6" ht="12.75">
      <c r="A126" s="9"/>
      <c r="B126" s="14"/>
      <c r="C126" s="14" t="e">
        <f>VLOOKUP(D126,$B$7:$C$33,2,1)</f>
        <v>#N/A</v>
      </c>
      <c r="D126" s="15"/>
      <c r="E126" s="16">
        <f>F124-F121</f>
        <v>0</v>
      </c>
      <c r="F126" s="17"/>
    </row>
    <row r="127" spans="1:6" ht="12.75">
      <c r="A127" s="9">
        <v>3</v>
      </c>
      <c r="B127" s="10" t="s">
        <v>100</v>
      </c>
      <c r="C127" s="10" t="e">
        <f>VLOOKUP(D127,$B$7:$C$33,2,1)</f>
        <v>#N/A</v>
      </c>
      <c r="D127" s="11"/>
      <c r="E127" s="12">
        <f>F127-F130</f>
        <v>0</v>
      </c>
      <c r="F127" s="13"/>
    </row>
    <row r="128" spans="1:6" ht="12.75">
      <c r="A128" s="9"/>
      <c r="B128" s="10"/>
      <c r="C128" s="10" t="e">
        <f>VLOOKUP(D128,$B$7:$C$33,2,1)</f>
        <v>#N/A</v>
      </c>
      <c r="D128" s="11"/>
      <c r="E128" s="12">
        <f>F127-F130</f>
        <v>0</v>
      </c>
      <c r="F128" s="13"/>
    </row>
    <row r="129" spans="1:6" ht="12.75">
      <c r="A129" s="9"/>
      <c r="B129" s="10"/>
      <c r="C129" s="10" t="e">
        <f>VLOOKUP(D129,$B$7:$C$33,2,1)</f>
        <v>#N/A</v>
      </c>
      <c r="D129" s="11"/>
      <c r="E129" s="12">
        <f>F127-F130</f>
        <v>0</v>
      </c>
      <c r="F129" s="13"/>
    </row>
    <row r="130" spans="1:6" ht="12.75">
      <c r="A130" s="9"/>
      <c r="B130" s="14" t="s">
        <v>101</v>
      </c>
      <c r="C130" s="14" t="e">
        <f>VLOOKUP(D130,$B$7:$C$33,2,1)</f>
        <v>#N/A</v>
      </c>
      <c r="D130" s="15"/>
      <c r="E130" s="16">
        <f>F130-F127</f>
        <v>0</v>
      </c>
      <c r="F130" s="17"/>
    </row>
    <row r="131" spans="1:6" ht="12.75">
      <c r="A131" s="9"/>
      <c r="B131" s="14"/>
      <c r="C131" s="14" t="e">
        <f>VLOOKUP(D131,$B$7:$C$33,2,1)</f>
        <v>#N/A</v>
      </c>
      <c r="D131" s="15"/>
      <c r="E131" s="16">
        <f>F130-F127</f>
        <v>0</v>
      </c>
      <c r="F131" s="17"/>
    </row>
    <row r="132" spans="1:6" ht="12.75">
      <c r="A132" s="9"/>
      <c r="B132" s="14"/>
      <c r="C132" s="14" t="e">
        <f>VLOOKUP(D132,$B$7:$C$33,2,1)</f>
        <v>#N/A</v>
      </c>
      <c r="D132" s="15"/>
      <c r="E132" s="16">
        <f>F130-F127</f>
        <v>0</v>
      </c>
      <c r="F132" s="17"/>
    </row>
    <row r="133" spans="1:6" ht="12.75">
      <c r="A133" s="9">
        <v>4</v>
      </c>
      <c r="B133" s="10" t="s">
        <v>100</v>
      </c>
      <c r="C133" s="10" t="e">
        <f>VLOOKUP(D133,$B$7:$C$33,2,1)</f>
        <v>#N/A</v>
      </c>
      <c r="D133" s="11"/>
      <c r="E133" s="12">
        <f>F133-F136</f>
        <v>0</v>
      </c>
      <c r="F133" s="13"/>
    </row>
    <row r="134" spans="1:6" ht="12.75">
      <c r="A134" s="9"/>
      <c r="B134" s="10"/>
      <c r="C134" s="10" t="e">
        <f>VLOOKUP(D134,$B$7:$C$33,2,1)</f>
        <v>#N/A</v>
      </c>
      <c r="D134" s="11"/>
      <c r="E134" s="12">
        <f>F133-F136</f>
        <v>0</v>
      </c>
      <c r="F134" s="13"/>
    </row>
    <row r="135" spans="1:6" ht="12.75">
      <c r="A135" s="9"/>
      <c r="B135" s="10"/>
      <c r="C135" s="10" t="e">
        <f>VLOOKUP(D135,$B$7:$C$33,2,1)</f>
        <v>#N/A</v>
      </c>
      <c r="D135" s="11"/>
      <c r="E135" s="12">
        <f>F133-F136</f>
        <v>0</v>
      </c>
      <c r="F135" s="13"/>
    </row>
    <row r="136" spans="1:6" ht="12.75">
      <c r="A136" s="9"/>
      <c r="B136" s="14" t="s">
        <v>101</v>
      </c>
      <c r="C136" s="14" t="e">
        <f>VLOOKUP(D136,$B$7:$C$33,2,1)</f>
        <v>#N/A</v>
      </c>
      <c r="D136" s="15"/>
      <c r="E136" s="16">
        <f>F136-F133</f>
        <v>0</v>
      </c>
      <c r="F136" s="17"/>
    </row>
    <row r="137" spans="1:6" ht="12.75">
      <c r="A137" s="9"/>
      <c r="B137" s="14"/>
      <c r="C137" s="14" t="e">
        <f>VLOOKUP(D137,$B$7:$C$33,2,1)</f>
        <v>#N/A</v>
      </c>
      <c r="D137" s="15"/>
      <c r="E137" s="16">
        <f>F136-F133</f>
        <v>0</v>
      </c>
      <c r="F137" s="17"/>
    </row>
    <row r="138" spans="1:6" ht="12.75">
      <c r="A138" s="9"/>
      <c r="B138" s="14"/>
      <c r="C138" s="14" t="e">
        <f>VLOOKUP(D138,$B$7:$C$33,2,1)</f>
        <v>#N/A</v>
      </c>
      <c r="D138" s="15"/>
      <c r="E138" s="16">
        <f>F136-F133</f>
        <v>0</v>
      </c>
      <c r="F138" s="17"/>
    </row>
    <row r="139" spans="1:6" ht="12.75">
      <c r="A139" s="9">
        <v>5</v>
      </c>
      <c r="B139" s="10" t="s">
        <v>100</v>
      </c>
      <c r="C139" s="10" t="e">
        <f>VLOOKUP(D139,$B$7:$C$33,2,1)</f>
        <v>#N/A</v>
      </c>
      <c r="D139" s="11"/>
      <c r="E139" s="12">
        <f>F139-F142</f>
        <v>0</v>
      </c>
      <c r="F139" s="13"/>
    </row>
    <row r="140" spans="1:6" ht="12.75">
      <c r="A140" s="9"/>
      <c r="B140" s="10"/>
      <c r="C140" s="10" t="e">
        <f>VLOOKUP(D140,$B$7:$C$33,2,1)</f>
        <v>#N/A</v>
      </c>
      <c r="D140" s="11"/>
      <c r="E140" s="12">
        <f>F139-F142</f>
        <v>0</v>
      </c>
      <c r="F140" s="13"/>
    </row>
    <row r="141" spans="1:6" ht="12.75">
      <c r="A141" s="9"/>
      <c r="B141" s="10"/>
      <c r="C141" s="10" t="e">
        <f>VLOOKUP(D141,$B$7:$C$33,2,1)</f>
        <v>#N/A</v>
      </c>
      <c r="D141" s="11"/>
      <c r="E141" s="12">
        <f>F139-F142</f>
        <v>0</v>
      </c>
      <c r="F141" s="13"/>
    </row>
    <row r="142" spans="1:6" ht="12.75">
      <c r="A142" s="9"/>
      <c r="B142" s="14" t="s">
        <v>101</v>
      </c>
      <c r="C142" s="14" t="e">
        <f>VLOOKUP(D142,$B$7:$C$33,2,1)</f>
        <v>#N/A</v>
      </c>
      <c r="D142" s="18"/>
      <c r="E142" s="16">
        <f>F142-F139</f>
        <v>0</v>
      </c>
      <c r="F142" s="17"/>
    </row>
    <row r="143" spans="1:6" ht="12.75">
      <c r="A143" s="9"/>
      <c r="B143" s="14"/>
      <c r="C143" s="14" t="e">
        <f>VLOOKUP(D143,$B$7:$C$33,2,1)</f>
        <v>#N/A</v>
      </c>
      <c r="D143" s="18"/>
      <c r="E143" s="16">
        <f>F142-F139</f>
        <v>0</v>
      </c>
      <c r="F143" s="17"/>
    </row>
    <row r="144" spans="1:6" ht="12.75">
      <c r="A144" s="9"/>
      <c r="B144" s="14"/>
      <c r="C144" s="14" t="e">
        <f>VLOOKUP(D144,$B$7:$C$33,2,1)</f>
        <v>#N/A</v>
      </c>
      <c r="D144" s="18"/>
      <c r="E144" s="16">
        <f>F142-F139</f>
        <v>0</v>
      </c>
      <c r="F144" s="17"/>
    </row>
  </sheetData>
  <sheetProtection selectLockedCells="1" selectUnlockedCells="1"/>
  <mergeCells count="88">
    <mergeCell ref="A36:F36"/>
    <mergeCell ref="A37:A42"/>
    <mergeCell ref="B37:B39"/>
    <mergeCell ref="F37:F39"/>
    <mergeCell ref="B40:B42"/>
    <mergeCell ref="F40:F42"/>
    <mergeCell ref="A43:A48"/>
    <mergeCell ref="B43:B45"/>
    <mergeCell ref="F43:F45"/>
    <mergeCell ref="B46:B48"/>
    <mergeCell ref="F46:F48"/>
    <mergeCell ref="A49:A54"/>
    <mergeCell ref="B49:B51"/>
    <mergeCell ref="F49:F51"/>
    <mergeCell ref="B52:B54"/>
    <mergeCell ref="F52:F54"/>
    <mergeCell ref="A55:A60"/>
    <mergeCell ref="B55:B57"/>
    <mergeCell ref="F55:F57"/>
    <mergeCell ref="B58:B60"/>
    <mergeCell ref="F58:F60"/>
    <mergeCell ref="A61:A66"/>
    <mergeCell ref="B61:B63"/>
    <mergeCell ref="F61:F63"/>
    <mergeCell ref="B64:B66"/>
    <mergeCell ref="F64:F66"/>
    <mergeCell ref="A67:A72"/>
    <mergeCell ref="B67:B69"/>
    <mergeCell ref="F67:F69"/>
    <mergeCell ref="B70:B72"/>
    <mergeCell ref="F70:F72"/>
    <mergeCell ref="A75:F75"/>
    <mergeCell ref="A76:A81"/>
    <mergeCell ref="B76:B78"/>
    <mergeCell ref="F76:F78"/>
    <mergeCell ref="B79:B81"/>
    <mergeCell ref="F79:F81"/>
    <mergeCell ref="A82:A87"/>
    <mergeCell ref="B82:B84"/>
    <mergeCell ref="F82:F84"/>
    <mergeCell ref="B85:B87"/>
    <mergeCell ref="F85:F87"/>
    <mergeCell ref="A88:A93"/>
    <mergeCell ref="B88:B90"/>
    <mergeCell ref="F88:F90"/>
    <mergeCell ref="B91:B93"/>
    <mergeCell ref="F91:F93"/>
    <mergeCell ref="A94:A99"/>
    <mergeCell ref="B94:B96"/>
    <mergeCell ref="F94:F96"/>
    <mergeCell ref="B97:B99"/>
    <mergeCell ref="F97:F99"/>
    <mergeCell ref="A100:A105"/>
    <mergeCell ref="B100:B102"/>
    <mergeCell ref="F100:F102"/>
    <mergeCell ref="B103:B105"/>
    <mergeCell ref="F103:F105"/>
    <mergeCell ref="A106:A111"/>
    <mergeCell ref="B106:B108"/>
    <mergeCell ref="F106:F108"/>
    <mergeCell ref="B109:B111"/>
    <mergeCell ref="F109:F111"/>
    <mergeCell ref="A114:F114"/>
    <mergeCell ref="A115:A120"/>
    <mergeCell ref="B115:B117"/>
    <mergeCell ref="F115:F117"/>
    <mergeCell ref="B118:B120"/>
    <mergeCell ref="F118:F120"/>
    <mergeCell ref="A121:A126"/>
    <mergeCell ref="B121:B123"/>
    <mergeCell ref="F121:F123"/>
    <mergeCell ref="B124:B126"/>
    <mergeCell ref="F124:F126"/>
    <mergeCell ref="A127:A132"/>
    <mergeCell ref="B127:B129"/>
    <mergeCell ref="F127:F129"/>
    <mergeCell ref="B130:B132"/>
    <mergeCell ref="F130:F132"/>
    <mergeCell ref="A133:A138"/>
    <mergeCell ref="B133:B135"/>
    <mergeCell ref="F133:F135"/>
    <mergeCell ref="B136:B138"/>
    <mergeCell ref="F136:F138"/>
    <mergeCell ref="A139:A144"/>
    <mergeCell ref="B139:B141"/>
    <mergeCell ref="F139:F141"/>
    <mergeCell ref="B142:B144"/>
    <mergeCell ref="F142:F14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8"/>
  <sheetViews>
    <sheetView zoomScale="80" zoomScaleNormal="80" workbookViewId="0" topLeftCell="A1">
      <selection activeCell="H30" sqref="H30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103</v>
      </c>
      <c r="B1" s="6">
        <v>40004</v>
      </c>
    </row>
    <row r="2" ht="12.75">
      <c r="A2" t="s">
        <v>91</v>
      </c>
    </row>
    <row r="3" ht="12.75">
      <c r="A3" s="7">
        <f>B1</f>
        <v>40004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21</v>
      </c>
      <c r="B7">
        <v>1</v>
      </c>
      <c r="C7" t="str">
        <f>VLOOKUP(A7,Teilnehmer!$A$4:$B$99,2,1)</f>
        <v>Gerhard</v>
      </c>
      <c r="D7" s="3">
        <f>VLOOKUP(B7,D$38:E$73,2,0)</f>
        <v>6</v>
      </c>
      <c r="E7" s="3">
        <f>VLOOKUP($B7,$D$77:$E$112,2,0)</f>
        <v>-5</v>
      </c>
      <c r="F7" s="3">
        <f>VLOOKUP($B7,$D$116:$E$151,2,0)</f>
        <v>-1</v>
      </c>
      <c r="H7" s="3">
        <f>COUNTIF(D7:G7,"&gt;0")</f>
        <v>1</v>
      </c>
      <c r="I7" s="3">
        <f>SUM(D7:G7)</f>
        <v>0</v>
      </c>
      <c r="J7" s="3">
        <f>H7+I7*0.01</f>
        <v>1</v>
      </c>
      <c r="K7" s="3">
        <f>RANK(J7,$J$7:$J$53,0)</f>
        <v>15</v>
      </c>
      <c r="L7" s="3">
        <f>VLOOKUP(K7,Punkteverteilung!$A$2:$B$91,2,0)</f>
        <v>1</v>
      </c>
    </row>
    <row r="8" spans="1:12" ht="12.75">
      <c r="A8">
        <v>6</v>
      </c>
      <c r="B8">
        <v>2</v>
      </c>
      <c r="C8" t="str">
        <f>VLOOKUP(A8,Teilnehmer!$A$4:$B$99,2,1)</f>
        <v>August</v>
      </c>
      <c r="D8" s="3">
        <f>VLOOKUP(B8,D$38:E$73,2,0)</f>
        <v>-6</v>
      </c>
      <c r="H8" s="3">
        <f>COUNTIF(D8:G8,"&gt;0")</f>
        <v>0</v>
      </c>
      <c r="I8" s="3">
        <f>SUM(D8:G8)</f>
        <v>-6</v>
      </c>
      <c r="J8" s="3">
        <f>H8+I8*0.01</f>
        <v>-0.06</v>
      </c>
      <c r="K8" s="3">
        <f>RANK(J8,$J$7:$J$53,0)</f>
        <v>24</v>
      </c>
      <c r="L8" s="3">
        <f>VLOOKUP(K8,Punkteverteilung!$A$2:$B$91,2,0)</f>
        <v>1</v>
      </c>
    </row>
    <row r="9" spans="1:12" ht="12.75">
      <c r="A9">
        <v>4</v>
      </c>
      <c r="B9">
        <v>3</v>
      </c>
      <c r="C9" t="str">
        <f>VLOOKUP(A9,Teilnehmer!$A$4:$B$99,2,1)</f>
        <v>Andreas</v>
      </c>
      <c r="D9" s="3">
        <f>VLOOKUP(B9,D$38:E$73,2,0)</f>
        <v>-7</v>
      </c>
      <c r="E9" s="3">
        <f>VLOOKUP($B9,$D$77:$E$112,2,0)</f>
        <v>-9</v>
      </c>
      <c r="F9" s="3">
        <f>VLOOKUP($B9,$D$116:$E$151,2,0)</f>
        <v>-7</v>
      </c>
      <c r="H9" s="3">
        <f>COUNTIF(D9:G9,"&gt;0")</f>
        <v>0</v>
      </c>
      <c r="I9" s="3">
        <f>SUM(D9:G9)</f>
        <v>-23</v>
      </c>
      <c r="J9" s="3">
        <f>H9+I9*0.01</f>
        <v>-0.23</v>
      </c>
      <c r="K9" s="3">
        <f>RANK(J9,$J$7:$J$53,0)</f>
        <v>28</v>
      </c>
      <c r="L9" s="3">
        <f>VLOOKUP(K9,Punkteverteilung!$A$2:$B$91,2,0)</f>
        <v>1</v>
      </c>
    </row>
    <row r="10" spans="1:12" ht="12.75">
      <c r="A10">
        <v>2</v>
      </c>
      <c r="B10">
        <v>4</v>
      </c>
      <c r="C10" t="str">
        <f>VLOOKUP(A10,Teilnehmer!$A$4:$B$99,2,1)</f>
        <v>Alf</v>
      </c>
      <c r="D10" s="3">
        <f>VLOOKUP(B10,D$38:E$73,2,0)</f>
        <v>6</v>
      </c>
      <c r="E10" s="3">
        <f>VLOOKUP($B10,$D$77:$E$112,2,0)</f>
        <v>5</v>
      </c>
      <c r="F10" s="3">
        <f>VLOOKUP($B10,$D$116:$E$151,2,0)</f>
        <v>-3</v>
      </c>
      <c r="H10" s="3">
        <f>COUNTIF(D10:G10,"&gt;0")</f>
        <v>2</v>
      </c>
      <c r="I10" s="3">
        <f>SUM(D10:G10)</f>
        <v>8</v>
      </c>
      <c r="J10" s="3">
        <f>H10+I10*0.01</f>
        <v>2.08</v>
      </c>
      <c r="K10" s="3">
        <f>RANK(J10,$J$7:$J$53,0)</f>
        <v>7</v>
      </c>
      <c r="L10" s="3">
        <f>VLOOKUP(K10,Punkteverteilung!$A$2:$B$91,2,0)</f>
        <v>1</v>
      </c>
    </row>
    <row r="11" spans="1:12" ht="12.75">
      <c r="A11">
        <v>53</v>
      </c>
      <c r="B11">
        <v>5</v>
      </c>
      <c r="C11" t="str">
        <f>VLOOKUP(A11,Teilnehmer!$A$4:$B$99,2,1)</f>
        <v>Ulrich</v>
      </c>
      <c r="D11" s="3">
        <f>VLOOKUP(B11,D$38:E$73,2,0)</f>
        <v>-1</v>
      </c>
      <c r="E11" s="3">
        <f>VLOOKUP($B11,$D$77:$E$112,2,0)</f>
        <v>-9</v>
      </c>
      <c r="F11" s="3">
        <f>VLOOKUP($B11,$D$116:$E$151,2,0)</f>
        <v>-8</v>
      </c>
      <c r="H11" s="3">
        <f>COUNTIF(D11:G11,"&gt;0")</f>
        <v>0</v>
      </c>
      <c r="I11" s="3">
        <f>SUM(D11:G11)</f>
        <v>-18</v>
      </c>
      <c r="J11" s="3">
        <f>H11+I11*0.01</f>
        <v>-0.18</v>
      </c>
      <c r="K11" s="3">
        <f>RANK(J11,$J$7:$J$53,0)</f>
        <v>27</v>
      </c>
      <c r="L11" s="3">
        <f>VLOOKUP(K11,Punkteverteilung!$A$2:$B$91,2,0)</f>
        <v>1</v>
      </c>
    </row>
    <row r="12" spans="1:12" ht="12.75">
      <c r="A12">
        <v>16</v>
      </c>
      <c r="B12">
        <v>6</v>
      </c>
      <c r="C12" t="str">
        <f>VLOOKUP(A12,Teilnehmer!$A$4:$B$99,2,1)</f>
        <v>Dieter Staniewski</v>
      </c>
      <c r="D12" s="3">
        <f>VLOOKUP(B12,D$38:E$73,2,0)</f>
        <v>7</v>
      </c>
      <c r="E12" s="3">
        <f>VLOOKUP($B12,$D$77:$E$112,2,0)</f>
        <v>-1</v>
      </c>
      <c r="F12" s="3">
        <f>VLOOKUP($B12,$D$116:$E$151,2,0)</f>
        <v>3</v>
      </c>
      <c r="H12" s="3">
        <f>COUNTIF(D12:G12,"&gt;0")</f>
        <v>2</v>
      </c>
      <c r="I12" s="3">
        <f>SUM(D12:G12)</f>
        <v>9</v>
      </c>
      <c r="J12" s="3">
        <f>H12+I12*0.01</f>
        <v>2.09</v>
      </c>
      <c r="K12" s="3">
        <f>RANK(J12,$J$7:$J$53,0)</f>
        <v>6</v>
      </c>
      <c r="L12" s="3">
        <f>VLOOKUP(K12,Punkteverteilung!$A$2:$B$91,2,0)</f>
        <v>2</v>
      </c>
    </row>
    <row r="13" spans="1:12" ht="12.75">
      <c r="A13">
        <v>41</v>
      </c>
      <c r="B13">
        <v>7</v>
      </c>
      <c r="C13" t="str">
        <f>VLOOKUP(A13,Teilnehmer!$A$4:$B$99,2,1)</f>
        <v>Oswin</v>
      </c>
      <c r="D13" s="3">
        <f>VLOOKUP(B13,D$38:E$73,2,0)</f>
        <v>6</v>
      </c>
      <c r="E13" s="3">
        <f>VLOOKUP($B13,$D$77:$E$112,2,0)</f>
        <v>2</v>
      </c>
      <c r="F13" s="3">
        <f>VLOOKUP($B13,$D$116:$E$151,2,0)</f>
        <v>1</v>
      </c>
      <c r="H13" s="3">
        <f>COUNTIF(D13:G13,"&gt;0")</f>
        <v>3</v>
      </c>
      <c r="I13" s="3">
        <f>SUM(D13:G13)</f>
        <v>9</v>
      </c>
      <c r="J13" s="3">
        <f>H13+I13*0.01</f>
        <v>3.09</v>
      </c>
      <c r="K13" s="3">
        <f>RANK(J13,$J$7:$J$53,0)</f>
        <v>4</v>
      </c>
      <c r="L13" s="3">
        <f>VLOOKUP(K13,Punkteverteilung!$A$2:$B$91,2,0)</f>
        <v>4</v>
      </c>
    </row>
    <row r="14" spans="1:12" ht="12.75">
      <c r="A14">
        <v>18</v>
      </c>
      <c r="B14">
        <v>8</v>
      </c>
      <c r="C14" t="str">
        <f>VLOOKUP(A14,Teilnehmer!$A$4:$B$99,2,1)</f>
        <v>Elfi</v>
      </c>
      <c r="D14" s="3">
        <f>VLOOKUP(B14,D$38:E$73,2,0)</f>
        <v>7</v>
      </c>
      <c r="E14" s="3">
        <f>VLOOKUP($B14,$D$77:$E$112,2,0)</f>
        <v>9</v>
      </c>
      <c r="F14" s="3">
        <f>VLOOKUP($B14,$D$116:$E$151,2,0)</f>
        <v>7</v>
      </c>
      <c r="H14" s="3">
        <f>COUNTIF(D14:G14,"&gt;0")</f>
        <v>3</v>
      </c>
      <c r="I14" s="3">
        <f>SUM(D14:G14)</f>
        <v>23</v>
      </c>
      <c r="J14" s="3">
        <f>H14+I14*0.01</f>
        <v>3.23</v>
      </c>
      <c r="K14" s="3">
        <f>RANK(J14,$J$7:$J$53,0)</f>
        <v>1</v>
      </c>
      <c r="L14" s="3">
        <f>VLOOKUP(K14,Punkteverteilung!$A$2:$B$91,2,0)</f>
        <v>10</v>
      </c>
    </row>
    <row r="15" spans="1:12" ht="12.75">
      <c r="A15">
        <v>61</v>
      </c>
      <c r="B15">
        <v>9</v>
      </c>
      <c r="C15" t="str">
        <f>VLOOKUP(A15,Teilnehmer!$A$4:$B$99,2,1)</f>
        <v>Julian</v>
      </c>
      <c r="D15" s="3">
        <f>VLOOKUP(B15,D$38:E$73,2,0)</f>
        <v>-7</v>
      </c>
      <c r="E15" s="3">
        <f>VLOOKUP($B15,$D$77:$E$112,2,0)</f>
        <v>1</v>
      </c>
      <c r="F15" s="3">
        <f>VLOOKUP($B15,$D$116:$E$151,2,0)</f>
        <v>2</v>
      </c>
      <c r="H15" s="3">
        <f>COUNTIF(D15:G15,"&gt;0")</f>
        <v>2</v>
      </c>
      <c r="I15" s="3">
        <f>SUM(D15:G15)</f>
        <v>-4</v>
      </c>
      <c r="J15" s="3">
        <f>H15+I15*0.01</f>
        <v>1.96</v>
      </c>
      <c r="K15" s="3">
        <f>RANK(J15,$J$7:$J$53,0)</f>
        <v>13</v>
      </c>
      <c r="L15" s="3">
        <f>VLOOKUP(K15,Punkteverteilung!$A$2:$B$91,2,0)</f>
        <v>1</v>
      </c>
    </row>
    <row r="16" spans="1:12" ht="12.75">
      <c r="A16">
        <v>51</v>
      </c>
      <c r="B16">
        <v>10</v>
      </c>
      <c r="C16" t="str">
        <f>VLOOKUP(A16,Teilnehmer!$A$4:$B$99,2,1)</f>
        <v>Thomas</v>
      </c>
      <c r="D16" s="3">
        <f>VLOOKUP(B16,D$38:E$73,2,0)</f>
        <v>2</v>
      </c>
      <c r="E16" s="3">
        <f>VLOOKUP($B16,$D$77:$E$112,2,0)</f>
        <v>2</v>
      </c>
      <c r="F16" s="3">
        <f>VLOOKUP($B16,$D$116:$E$151,2,0)</f>
        <v>10</v>
      </c>
      <c r="H16" s="3">
        <f>COUNTIF(D16:G16,"&gt;0")</f>
        <v>3</v>
      </c>
      <c r="I16" s="3">
        <f>SUM(D16:G16)</f>
        <v>14</v>
      </c>
      <c r="J16" s="3">
        <f>H16+I16*0.01</f>
        <v>3.14</v>
      </c>
      <c r="K16" s="3">
        <f>RANK(J16,$J$7:$J$53,0)</f>
        <v>3</v>
      </c>
      <c r="L16" s="3">
        <f>VLOOKUP(K16,Punkteverteilung!$A$2:$B$91,2,0)</f>
        <v>5</v>
      </c>
    </row>
    <row r="17" spans="1:12" ht="12.75">
      <c r="A17">
        <v>56</v>
      </c>
      <c r="B17">
        <v>11</v>
      </c>
      <c r="C17" t="str">
        <f>VLOOKUP(A17,Teilnehmer!$A$4:$B$99,2,1)</f>
        <v>Xavier</v>
      </c>
      <c r="D17" s="3">
        <f>VLOOKUP(B17,D$38:E$73,2,0)</f>
        <v>-7</v>
      </c>
      <c r="E17" s="3">
        <f>VLOOKUP($B17,$D$77:$E$112,2,0)</f>
        <v>2</v>
      </c>
      <c r="F17" s="3">
        <f>VLOOKUP($B17,$D$116:$E$151,2,0)</f>
        <v>-10</v>
      </c>
      <c r="H17" s="3">
        <f>COUNTIF(D17:G17,"&gt;0")</f>
        <v>1</v>
      </c>
      <c r="I17" s="3">
        <f>SUM(D17:G17)</f>
        <v>-15</v>
      </c>
      <c r="J17" s="3">
        <f>H17+I17*0.01</f>
        <v>0.85</v>
      </c>
      <c r="K17" s="3">
        <f>RANK(J17,$J$7:$J$53,0)</f>
        <v>22</v>
      </c>
      <c r="L17" s="3">
        <f>VLOOKUP(K17,Punkteverteilung!$A$2:$B$91,2,0)</f>
        <v>1</v>
      </c>
    </row>
    <row r="18" spans="1:12" ht="12.75">
      <c r="A18">
        <v>9</v>
      </c>
      <c r="B18">
        <v>12</v>
      </c>
      <c r="C18" t="str">
        <f>VLOOKUP(A18,Teilnehmer!$A$4:$B$99,2,1)</f>
        <v>Christina</v>
      </c>
      <c r="D18" s="3">
        <f>VLOOKUP(B18,D$38:E$73,2,0)</f>
        <v>-1</v>
      </c>
      <c r="E18" s="3">
        <f>VLOOKUP($B18,$D$77:$E$112,2,0)</f>
        <v>-2</v>
      </c>
      <c r="F18" s="3">
        <f>VLOOKUP($B18,$D$116:$E$151,2,0)</f>
        <v>8</v>
      </c>
      <c r="H18" s="3">
        <f>COUNTIF(D18:G18,"&gt;0")</f>
        <v>1</v>
      </c>
      <c r="I18" s="3">
        <f>SUM(D18:G18)</f>
        <v>5</v>
      </c>
      <c r="J18" s="3">
        <f>H18+I18*0.01</f>
        <v>1.05</v>
      </c>
      <c r="K18" s="3">
        <f>RANK(J18,$J$7:$J$53,0)</f>
        <v>14</v>
      </c>
      <c r="L18" s="3">
        <f>VLOOKUP(K18,Punkteverteilung!$A$2:$B$91,2,0)</f>
        <v>1</v>
      </c>
    </row>
    <row r="19" spans="1:12" ht="12.75">
      <c r="A19">
        <v>40</v>
      </c>
      <c r="B19">
        <v>13</v>
      </c>
      <c r="C19" t="str">
        <f>VLOOKUP(A19,Teilnehmer!$A$4:$B$99,2,1)</f>
        <v>Michele</v>
      </c>
      <c r="D19" s="3">
        <f>VLOOKUP(B19,D$38:E$73,2,0)</f>
        <v>7</v>
      </c>
      <c r="E19" s="3">
        <f>VLOOKUP($B19,$D$77:$E$112,2,0)</f>
        <v>-2</v>
      </c>
      <c r="F19" s="3">
        <f>VLOOKUP($B19,$D$116:$E$151,2,0)</f>
        <v>-10</v>
      </c>
      <c r="H19" s="3">
        <f>COUNTIF(D19:G19,"&gt;0")</f>
        <v>1</v>
      </c>
      <c r="I19" s="3">
        <f>SUM(D19:G19)</f>
        <v>-5</v>
      </c>
      <c r="J19" s="3">
        <f>H19+I19*0.01</f>
        <v>0.95</v>
      </c>
      <c r="K19" s="3">
        <f>RANK(J19,$J$7:$J$53,0)</f>
        <v>20</v>
      </c>
      <c r="L19" s="3">
        <f>VLOOKUP(K19,Punkteverteilung!$A$2:$B$91,2,0)</f>
        <v>1</v>
      </c>
    </row>
    <row r="20" spans="1:12" ht="12.75">
      <c r="A20">
        <v>36</v>
      </c>
      <c r="B20">
        <v>14</v>
      </c>
      <c r="C20" t="str">
        <f>VLOOKUP(A20,Teilnehmer!$A$4:$B$99,2,1)</f>
        <v>Manfred</v>
      </c>
      <c r="D20" s="3">
        <f>VLOOKUP(B20,D$38:E$73,2,0)</f>
        <v>-6</v>
      </c>
      <c r="E20" s="3">
        <f>VLOOKUP($B20,$D$77:$E$112,2,0)</f>
        <v>-1</v>
      </c>
      <c r="F20" s="3">
        <f>VLOOKUP($B20,$D$116:$E$151,2,0)</f>
        <v>7</v>
      </c>
      <c r="H20" s="3">
        <f>COUNTIF(D20:G20,"&gt;0")</f>
        <v>1</v>
      </c>
      <c r="I20" s="3">
        <f>SUM(D20:G20)</f>
        <v>0</v>
      </c>
      <c r="J20" s="3">
        <f>H20+I20*0.01</f>
        <v>1</v>
      </c>
      <c r="K20" s="3">
        <f>RANK(J20,$J$7:$J$53,0)</f>
        <v>15</v>
      </c>
      <c r="L20" s="3">
        <f>VLOOKUP(K20,Punkteverteilung!$A$2:$B$91,2,0)</f>
        <v>1</v>
      </c>
    </row>
    <row r="21" spans="1:12" ht="12.75">
      <c r="A21">
        <v>24</v>
      </c>
      <c r="B21">
        <v>15</v>
      </c>
      <c r="C21" t="str">
        <f>VLOOKUP(A21,Teilnehmer!$A$4:$B$99,2,1)</f>
        <v>Helga</v>
      </c>
      <c r="D21" s="3">
        <f>VLOOKUP(B21,D$38:E$73,2,0)</f>
        <v>-2</v>
      </c>
      <c r="H21" s="3">
        <f>COUNTIF(D21:G21,"&gt;0")</f>
        <v>0</v>
      </c>
      <c r="I21" s="3">
        <f>SUM(D21:G21)</f>
        <v>-2</v>
      </c>
      <c r="J21" s="3">
        <f>H21+I21*0.01</f>
        <v>-0.02</v>
      </c>
      <c r="K21" s="3">
        <f>RANK(J21,$J$7:$J$53,0)</f>
        <v>23</v>
      </c>
      <c r="L21" s="3">
        <f>VLOOKUP(K21,Punkteverteilung!$A$2:$B$91,2,0)</f>
        <v>1</v>
      </c>
    </row>
    <row r="22" spans="1:12" ht="12.75">
      <c r="A22">
        <v>33</v>
      </c>
      <c r="B22">
        <v>16</v>
      </c>
      <c r="C22" t="str">
        <f>VLOOKUP(A22,Teilnehmer!$A$4:$B$99,2,1)</f>
        <v>Leo</v>
      </c>
      <c r="D22" s="3">
        <f>VLOOKUP(B22,D$38:E$73,2,0)</f>
        <v>1</v>
      </c>
      <c r="E22" s="3">
        <f>VLOOKUP($B22,$D$77:$E$112,2,0)</f>
        <v>-2</v>
      </c>
      <c r="F22" s="3">
        <f>VLOOKUP($B22,$D$116:$E$151,2,0)</f>
        <v>-1</v>
      </c>
      <c r="H22" s="3">
        <f>COUNTIF(D22:G22,"&gt;0")</f>
        <v>1</v>
      </c>
      <c r="I22" s="3">
        <f>SUM(D22:G22)</f>
        <v>-2</v>
      </c>
      <c r="J22" s="3">
        <f>H22+I22*0.01</f>
        <v>0.98</v>
      </c>
      <c r="K22" s="3">
        <f>RANK(J22,$J$7:$J$53,0)</f>
        <v>18</v>
      </c>
      <c r="L22" s="3">
        <f>VLOOKUP(K22,Punkteverteilung!$A$2:$B$91,2,0)</f>
        <v>1</v>
      </c>
    </row>
    <row r="23" spans="1:12" ht="12.75">
      <c r="A23">
        <v>82</v>
      </c>
      <c r="B23">
        <v>17</v>
      </c>
      <c r="C23" t="str">
        <f>VLOOKUP(A23,Teilnehmer!$A$4:$B$99,2,1)</f>
        <v>Ngoc</v>
      </c>
      <c r="D23" s="3">
        <f>VLOOKUP(B23,D$38:E$73,2,0)</f>
        <v>-7</v>
      </c>
      <c r="E23" s="3">
        <f>VLOOKUP($B23,$D$77:$E$112,2,0)</f>
        <v>-1</v>
      </c>
      <c r="F23" s="3">
        <f>VLOOKUP($B23,$D$116:$E$151,2,0)</f>
        <v>-3</v>
      </c>
      <c r="H23" s="3">
        <f>COUNTIF(D23:G23,"&gt;0")</f>
        <v>0</v>
      </c>
      <c r="I23" s="3">
        <f>SUM(D23:G23)</f>
        <v>-11</v>
      </c>
      <c r="J23" s="3">
        <f>H23+I23*0.01</f>
        <v>-0.11</v>
      </c>
      <c r="K23" s="3">
        <f>RANK(J23,$J$7:$J$53,0)</f>
        <v>26</v>
      </c>
      <c r="L23" s="3">
        <f>VLOOKUP(K23,Punkteverteilung!$A$2:$B$91,2,0)</f>
        <v>1</v>
      </c>
    </row>
    <row r="24" spans="1:12" ht="12.75">
      <c r="A24">
        <v>11</v>
      </c>
      <c r="B24">
        <v>18</v>
      </c>
      <c r="C24" t="str">
        <f>VLOOKUP(A24,Teilnehmer!$A$4:$B$99,2,1)</f>
        <v>Daniel</v>
      </c>
      <c r="D24" s="3">
        <f>VLOOKUP(B24,D$38:E$73,2,0)</f>
        <v>1</v>
      </c>
      <c r="E24" s="3">
        <f>VLOOKUP($B24,$D$77:$E$112,2,0)</f>
        <v>9</v>
      </c>
      <c r="F24" s="3">
        <f>VLOOKUP($B24,$D$116:$E$151,2,0)</f>
        <v>-8</v>
      </c>
      <c r="H24" s="3">
        <f>COUNTIF(D24:G24,"&gt;0")</f>
        <v>2</v>
      </c>
      <c r="I24" s="3">
        <f>SUM(D24:G24)</f>
        <v>2</v>
      </c>
      <c r="J24" s="3">
        <f>H24+I24*0.01</f>
        <v>2.02</v>
      </c>
      <c r="K24" s="3">
        <f>RANK(J24,$J$7:$J$53,0)</f>
        <v>9</v>
      </c>
      <c r="L24" s="3">
        <f>VLOOKUP(K24,Punkteverteilung!$A$2:$B$91,2,0)</f>
        <v>1</v>
      </c>
    </row>
    <row r="25" spans="1:12" ht="12.75">
      <c r="A25">
        <v>83</v>
      </c>
      <c r="B25">
        <v>19</v>
      </c>
      <c r="C25" t="str">
        <f>VLOOKUP(A25,Teilnehmer!$A$4:$B$99,2,1)</f>
        <v>Louise</v>
      </c>
      <c r="D25" s="3">
        <f>VLOOKUP(B25,D$38:E$73,2,0)</f>
        <v>2</v>
      </c>
      <c r="E25" s="3">
        <f>VLOOKUP($B25,$D$77:$E$112,2,0)</f>
        <v>5</v>
      </c>
      <c r="F25" s="3">
        <f>VLOOKUP($B25,$D$116:$E$151,2,0)</f>
        <v>-8</v>
      </c>
      <c r="H25" s="3">
        <f>COUNTIF(D25:G25,"&gt;0")</f>
        <v>2</v>
      </c>
      <c r="I25" s="3">
        <f>SUM(D25:G25)</f>
        <v>-1</v>
      </c>
      <c r="J25" s="3">
        <f>H25+I25*0.01</f>
        <v>1.99</v>
      </c>
      <c r="K25" s="3">
        <f>RANK(J25,$J$7:$J$53,0)</f>
        <v>12</v>
      </c>
      <c r="L25" s="3">
        <f>VLOOKUP(K25,Punkteverteilung!$A$2:$B$91,2,0)</f>
        <v>1</v>
      </c>
    </row>
    <row r="26" spans="1:12" ht="12.75">
      <c r="A26">
        <v>29</v>
      </c>
      <c r="B26">
        <v>20</v>
      </c>
      <c r="C26" t="str">
        <f>VLOOKUP(A26,Teilnehmer!$A$4:$B$99,2,1)</f>
        <v>Josef </v>
      </c>
      <c r="D26" s="3">
        <f>VLOOKUP(B26,D$38:E$73,2,0)</f>
        <v>7</v>
      </c>
      <c r="E26" s="3">
        <f>VLOOKUP($B26,$D$77:$E$112,2,0)</f>
        <v>-2</v>
      </c>
      <c r="F26" s="3">
        <f>VLOOKUP($B26,$D$116:$E$151,2,0)</f>
        <v>2</v>
      </c>
      <c r="H26" s="3">
        <f>COUNTIF(D26:G26,"&gt;0")</f>
        <v>2</v>
      </c>
      <c r="I26" s="3">
        <f>SUM(D26:G26)</f>
        <v>7</v>
      </c>
      <c r="J26" s="3">
        <f>H26+I26*0.01</f>
        <v>2.07</v>
      </c>
      <c r="K26" s="3">
        <f>RANK(J26,$J$7:$J$53,0)</f>
        <v>8</v>
      </c>
      <c r="L26" s="3">
        <f>VLOOKUP(K26,Punkteverteilung!$A$2:$B$91,2,0)</f>
        <v>1</v>
      </c>
    </row>
    <row r="27" spans="1:12" ht="12.75">
      <c r="A27">
        <v>1</v>
      </c>
      <c r="B27">
        <v>21</v>
      </c>
      <c r="C27" t="str">
        <f>VLOOKUP(A27,Teilnehmer!$A$4:$B$99,2,1)</f>
        <v>Achim</v>
      </c>
      <c r="D27" s="3">
        <f>VLOOKUP(B27,D$38:E$73,2,0)</f>
        <v>-7</v>
      </c>
      <c r="E27" s="3">
        <f>VLOOKUP($B27,$D$77:$E$112,2,0)</f>
        <v>1</v>
      </c>
      <c r="F27" s="3">
        <f>VLOOKUP($B27,$D$116:$E$151,2,0)</f>
        <v>8</v>
      </c>
      <c r="H27" s="3">
        <f>COUNTIF(D27:G27,"&gt;0")</f>
        <v>2</v>
      </c>
      <c r="I27" s="3">
        <f>SUM(D27:G27)</f>
        <v>2</v>
      </c>
      <c r="J27" s="3">
        <f>H27+I27*0.01</f>
        <v>2.02</v>
      </c>
      <c r="K27" s="3">
        <f>RANK(J27,$J$7:$J$53,0)</f>
        <v>9</v>
      </c>
      <c r="L27" s="3">
        <f>VLOOKUP(K27,Punkteverteilung!$A$2:$B$91,2,0)</f>
        <v>1</v>
      </c>
    </row>
    <row r="28" spans="1:12" ht="12.75">
      <c r="A28">
        <v>78</v>
      </c>
      <c r="B28">
        <v>22</v>
      </c>
      <c r="C28" t="str">
        <f>VLOOKUP(A28,Teilnehmer!$A$4:$B$99,2,1)</f>
        <v>Carmelo jun.</v>
      </c>
      <c r="D28" s="3">
        <f>VLOOKUP(B28,D$38:E$73,2,0)</f>
        <v>7</v>
      </c>
      <c r="E28" s="3">
        <f>VLOOKUP($B28,$D$77:$E$112,2,0)</f>
        <v>-5</v>
      </c>
      <c r="F28" s="3">
        <f>VLOOKUP($B28,$D$116:$E$151,2,0)</f>
        <v>-2</v>
      </c>
      <c r="H28" s="3">
        <f>COUNTIF(D28:G28,"&gt;0")</f>
        <v>1</v>
      </c>
      <c r="I28" s="3">
        <f>SUM(D28:G28)</f>
        <v>0</v>
      </c>
      <c r="J28" s="3">
        <f>H28+I28*0.01</f>
        <v>1</v>
      </c>
      <c r="K28" s="3">
        <f>RANK(J28,$J$7:$J$53,0)</f>
        <v>15</v>
      </c>
      <c r="L28" s="3">
        <f>VLOOKUP(K28,Punkteverteilung!$A$2:$B$91,2,0)</f>
        <v>1</v>
      </c>
    </row>
    <row r="29" spans="1:12" ht="12.75">
      <c r="A29">
        <v>72</v>
      </c>
      <c r="B29">
        <v>23</v>
      </c>
      <c r="C29" t="str">
        <f>VLOOKUP(A29,Teilnehmer!$A$4:$B$99,2,1)</f>
        <v>Walter</v>
      </c>
      <c r="D29" s="3">
        <f>VLOOKUP(B29,D$38:E$73,2,0)</f>
        <v>-2</v>
      </c>
      <c r="E29" s="3">
        <f>VLOOKUP($B29,$D$77:$E$112,2,0)</f>
        <v>2</v>
      </c>
      <c r="F29" s="3">
        <f>VLOOKUP($B29,$D$116:$E$151,2,0)</f>
        <v>-2</v>
      </c>
      <c r="H29" s="3">
        <f>COUNTIF(D29:G29,"&gt;0")</f>
        <v>1</v>
      </c>
      <c r="I29" s="3">
        <f>SUM(D29:G29)</f>
        <v>-2</v>
      </c>
      <c r="J29" s="3">
        <f>H29+I29*0.01</f>
        <v>0.98</v>
      </c>
      <c r="K29" s="3">
        <f>RANK(J29,$J$7:$J$53,0)</f>
        <v>18</v>
      </c>
      <c r="L29" s="3">
        <f>VLOOKUP(K29,Punkteverteilung!$A$2:$B$91,2,0)</f>
        <v>1</v>
      </c>
    </row>
    <row r="30" spans="1:12" ht="12.75">
      <c r="A30">
        <v>84</v>
      </c>
      <c r="B30">
        <v>24</v>
      </c>
      <c r="C30" t="str">
        <f>VLOOKUP(A30,Teilnehmer!$A$4:$B$99,2,1)</f>
        <v>Jochen L.</v>
      </c>
      <c r="D30" s="3">
        <f>VLOOKUP(B30,D$38:E$73,2,0)</f>
        <v>7</v>
      </c>
      <c r="E30" s="3">
        <f>VLOOKUP($B30,$D$77:$E$112,2,0)</f>
        <v>2</v>
      </c>
      <c r="F30" s="3">
        <f>VLOOKUP($B30,$D$116:$E$151,2,0)</f>
        <v>10</v>
      </c>
      <c r="H30" s="3">
        <f>COUNTIF(D30:G30,"&gt;0")</f>
        <v>3</v>
      </c>
      <c r="I30" s="3">
        <f>SUM(D30:G30)</f>
        <v>19</v>
      </c>
      <c r="J30" s="3">
        <f>H30+I30*0.01</f>
        <v>3.19</v>
      </c>
      <c r="K30" s="3">
        <f>RANK(J30,$J$7:$J$53,0)</f>
        <v>2</v>
      </c>
      <c r="L30" s="3">
        <f>VLOOKUP(K30,Punkteverteilung!$A$2:$B$91,2,0)</f>
        <v>7</v>
      </c>
    </row>
    <row r="31" spans="1:12" ht="12.75">
      <c r="A31">
        <v>7</v>
      </c>
      <c r="B31">
        <v>25</v>
      </c>
      <c r="C31" t="str">
        <f>VLOOKUP(A31,Teilnehmer!$A$4:$B$99,2,1)</f>
        <v>Barbara</v>
      </c>
      <c r="D31" s="3">
        <f>VLOOKUP(B31,D$38:E$73,2,0)</f>
        <v>-6</v>
      </c>
      <c r="E31" s="3">
        <f>VLOOKUP($B31,$D$77:$E$112,2,0)</f>
        <v>-2</v>
      </c>
      <c r="F31" s="3">
        <f>VLOOKUP($B31,$D$116:$E$151,2,0)</f>
        <v>3</v>
      </c>
      <c r="H31" s="3">
        <f>COUNTIF(D31:G31,"&gt;0")</f>
        <v>1</v>
      </c>
      <c r="I31" s="3">
        <f>SUM(D31:G31)</f>
        <v>-5</v>
      </c>
      <c r="J31" s="3">
        <f>H31+I31*0.01</f>
        <v>0.95</v>
      </c>
      <c r="K31" s="3">
        <f>RANK(J31,$J$7:$J$53,0)</f>
        <v>20</v>
      </c>
      <c r="L31" s="3">
        <f>VLOOKUP(K31,Punkteverteilung!$A$2:$B$91,2,0)</f>
        <v>1</v>
      </c>
    </row>
    <row r="32" spans="1:12" ht="12.75">
      <c r="A32">
        <v>85</v>
      </c>
      <c r="B32">
        <v>26</v>
      </c>
      <c r="C32" t="str">
        <f>VLOOKUP(A32,Teilnehmer!$A$4:$B$99,2,1)</f>
        <v>Iris</v>
      </c>
      <c r="D32" s="3">
        <f>VLOOKUP(B32,D$38:E$73,2,0)</f>
        <v>7</v>
      </c>
      <c r="E32" s="3">
        <f>VLOOKUP($B32,$D$77:$E$112,2,0)</f>
        <v>1</v>
      </c>
      <c r="F32" s="3">
        <f>VLOOKUP($B32,$D$116:$E$151,2,0)</f>
        <v>1</v>
      </c>
      <c r="H32" s="3">
        <f>COUNTIF(D32:G32,"&gt;0")</f>
        <v>3</v>
      </c>
      <c r="I32" s="3">
        <f>SUM(D32:G32)</f>
        <v>9</v>
      </c>
      <c r="J32" s="3">
        <f>H32+I32*0.01</f>
        <v>3.09</v>
      </c>
      <c r="K32" s="3">
        <f>RANK(J32,$J$7:$J$53,0)</f>
        <v>4</v>
      </c>
      <c r="L32" s="3">
        <f>VLOOKUP(K32,Punkteverteilung!$A$2:$B$91,2,0)</f>
        <v>4</v>
      </c>
    </row>
    <row r="33" spans="1:12" ht="12.75">
      <c r="A33">
        <v>23</v>
      </c>
      <c r="B33">
        <v>27</v>
      </c>
      <c r="C33" t="str">
        <f>VLOOKUP(A33,Teilnehmer!$A$4:$B$99,2,1)</f>
        <v>Heiko</v>
      </c>
      <c r="D33" s="3">
        <f>VLOOKUP(B33,D$38:E$73,2,0)</f>
        <v>-7</v>
      </c>
      <c r="E33" s="3">
        <f>VLOOKUP($B33,$D$77:$E$112,2,0)</f>
        <v>1</v>
      </c>
      <c r="F33" s="3">
        <f>VLOOKUP($B33,$D$116:$E$151,2,0)</f>
        <v>8</v>
      </c>
      <c r="H33" s="3">
        <f>COUNTIF(D33:G33,"&gt;0")</f>
        <v>2</v>
      </c>
      <c r="I33" s="3">
        <f>SUM(D33:G33)</f>
        <v>2</v>
      </c>
      <c r="J33" s="3">
        <f>H33+I33*0.01</f>
        <v>2.02</v>
      </c>
      <c r="K33" s="3">
        <f>RANK(J33,$J$7:$J$53,0)</f>
        <v>9</v>
      </c>
      <c r="L33" s="3">
        <f>VLOOKUP(K33,Punkteverteilung!$A$2:$B$91,2,0)</f>
        <v>1</v>
      </c>
    </row>
    <row r="34" spans="1:12" ht="12.75">
      <c r="A34">
        <v>35</v>
      </c>
      <c r="B34">
        <v>28</v>
      </c>
      <c r="C34" t="str">
        <f>VLOOKUP(A34,Teilnehmer!$A$4:$B$99,2,1)</f>
        <v>Lisa</v>
      </c>
      <c r="E34" s="3">
        <f>VLOOKUP($B34,$D$77:$E$112,2,0)</f>
        <v>-1</v>
      </c>
      <c r="F34" s="3">
        <f>VLOOKUP($B34,$D$116:$E$151,2,0)</f>
        <v>-7</v>
      </c>
      <c r="H34" s="3">
        <f>COUNTIF(D34:G34,"&gt;0")</f>
        <v>0</v>
      </c>
      <c r="I34" s="3">
        <f>SUM(D34:G34)</f>
        <v>-8</v>
      </c>
      <c r="J34" s="3">
        <f>H34+I34*0.01</f>
        <v>-0.08</v>
      </c>
      <c r="K34" s="3">
        <f>RANK(J34,$J$7:$J$53,0)</f>
        <v>25</v>
      </c>
      <c r="L34" s="3">
        <f>VLOOKUP(K34,Punkteverteilung!$A$2:$B$91,2,0)</f>
        <v>1</v>
      </c>
    </row>
    <row r="37" spans="1:6" ht="12.75">
      <c r="A37" s="8" t="s">
        <v>93</v>
      </c>
      <c r="B37" s="8"/>
      <c r="C37" s="8"/>
      <c r="D37" s="8"/>
      <c r="E37" s="8"/>
      <c r="F37" s="8"/>
    </row>
    <row r="38" spans="1:6" ht="12.75">
      <c r="A38" s="9">
        <v>1</v>
      </c>
      <c r="B38" s="10" t="s">
        <v>100</v>
      </c>
      <c r="C38" s="10" t="str">
        <f>VLOOKUP(D38,$B$7:$C$34,2,1)</f>
        <v>Manfred</v>
      </c>
      <c r="D38" s="11">
        <v>14</v>
      </c>
      <c r="E38" s="12">
        <f>F38-F41</f>
        <v>-6</v>
      </c>
      <c r="F38" s="13">
        <v>7</v>
      </c>
    </row>
    <row r="39" spans="1:6" ht="12.75">
      <c r="A39" s="9"/>
      <c r="B39" s="10"/>
      <c r="C39" s="10" t="str">
        <f>VLOOKUP(D39,$B$7:$C$34,2,1)</f>
        <v>August</v>
      </c>
      <c r="D39" s="11">
        <v>2</v>
      </c>
      <c r="E39" s="12">
        <f>F38-F41</f>
        <v>-6</v>
      </c>
      <c r="F39" s="13"/>
    </row>
    <row r="40" spans="1:6" ht="12.75">
      <c r="A40" s="9"/>
      <c r="B40" s="10"/>
      <c r="C40" s="10" t="str">
        <f>VLOOKUP(D40,$B$7:$C$34,2,1)</f>
        <v>Barbara</v>
      </c>
      <c r="D40" s="11">
        <v>25</v>
      </c>
      <c r="E40" s="12">
        <f>F38-F41</f>
        <v>-6</v>
      </c>
      <c r="F40" s="13"/>
    </row>
    <row r="41" spans="1:6" ht="12.75">
      <c r="A41" s="9"/>
      <c r="B41" s="14" t="s">
        <v>101</v>
      </c>
      <c r="C41" s="14" t="str">
        <f>VLOOKUP(D41,$B$7:$C$34,2,1)</f>
        <v>Oswin</v>
      </c>
      <c r="D41" s="15">
        <v>7</v>
      </c>
      <c r="E41" s="16">
        <f>F41-F38</f>
        <v>6</v>
      </c>
      <c r="F41" s="17">
        <v>13</v>
      </c>
    </row>
    <row r="42" spans="1:6" ht="12.75">
      <c r="A42" s="9"/>
      <c r="B42" s="14"/>
      <c r="C42" s="14" t="str">
        <f>VLOOKUP(D42,$B$7:$C$34,2,1)</f>
        <v>Alf</v>
      </c>
      <c r="D42" s="15">
        <v>4</v>
      </c>
      <c r="E42" s="16">
        <f>F41-F38</f>
        <v>6</v>
      </c>
      <c r="F42" s="17"/>
    </row>
    <row r="43" spans="1:6" ht="12.75">
      <c r="A43" s="9"/>
      <c r="B43" s="14"/>
      <c r="C43" s="14" t="str">
        <f>VLOOKUP(D43,$B$7:$C$34,2,1)</f>
        <v>Gerhard</v>
      </c>
      <c r="D43" s="15">
        <v>1</v>
      </c>
      <c r="E43" s="16">
        <f>F41-F38</f>
        <v>6</v>
      </c>
      <c r="F43" s="17"/>
    </row>
    <row r="44" spans="1:6" ht="12.75">
      <c r="A44" s="9">
        <v>2</v>
      </c>
      <c r="B44" s="10" t="s">
        <v>100</v>
      </c>
      <c r="C44" s="10" t="str">
        <f>VLOOKUP(D44,$B$7:$C$34,2,1)</f>
        <v>Dieter Staniewski</v>
      </c>
      <c r="D44" s="11">
        <v>6</v>
      </c>
      <c r="E44" s="12">
        <f>F44-F47</f>
        <v>7</v>
      </c>
      <c r="F44" s="13">
        <v>13</v>
      </c>
    </row>
    <row r="45" spans="1:6" ht="12.75">
      <c r="A45" s="9"/>
      <c r="B45" s="10"/>
      <c r="C45" s="10" t="str">
        <f>VLOOKUP(D45,$B$7:$C$34,2,1)</f>
        <v>Jochen L.</v>
      </c>
      <c r="D45" s="11">
        <v>24</v>
      </c>
      <c r="E45" s="12">
        <f>F44-F47</f>
        <v>7</v>
      </c>
      <c r="F45" s="13"/>
    </row>
    <row r="46" spans="1:6" ht="12.75">
      <c r="A46" s="9"/>
      <c r="B46" s="10"/>
      <c r="C46" s="10" t="str">
        <f>VLOOKUP(D46,$B$7:$C$34,2,1)</f>
        <v>Michele</v>
      </c>
      <c r="D46" s="11">
        <v>13</v>
      </c>
      <c r="E46" s="12">
        <f>F44-F47</f>
        <v>7</v>
      </c>
      <c r="F46" s="13"/>
    </row>
    <row r="47" spans="1:6" ht="12.75">
      <c r="A47" s="9"/>
      <c r="B47" s="14" t="s">
        <v>101</v>
      </c>
      <c r="C47" s="14" t="str">
        <f>VLOOKUP(D47,$B$7:$C$34,2,1)</f>
        <v>Xavier</v>
      </c>
      <c r="D47" s="15">
        <v>11</v>
      </c>
      <c r="E47" s="16">
        <f>F47-F44</f>
        <v>-7</v>
      </c>
      <c r="F47" s="17">
        <v>6</v>
      </c>
    </row>
    <row r="48" spans="1:6" ht="12.75">
      <c r="A48" s="9"/>
      <c r="B48" s="14"/>
      <c r="C48" s="14" t="str">
        <f>VLOOKUP(D48,$B$7:$C$34,2,1)</f>
        <v>Julian</v>
      </c>
      <c r="D48" s="15">
        <v>9</v>
      </c>
      <c r="E48" s="16">
        <f>F47-F44</f>
        <v>-7</v>
      </c>
      <c r="F48" s="17"/>
    </row>
    <row r="49" spans="1:6" ht="12.75">
      <c r="A49" s="9"/>
      <c r="B49" s="14"/>
      <c r="C49" s="14" t="e">
        <f>VLOOKUP(D49,$B$7:$C$34,2,1)</f>
        <v>#N/A</v>
      </c>
      <c r="D49" s="15"/>
      <c r="E49" s="16">
        <f>F47-F44</f>
        <v>-7</v>
      </c>
      <c r="F49" s="17"/>
    </row>
    <row r="50" spans="1:6" ht="12.75">
      <c r="A50" s="9">
        <v>3</v>
      </c>
      <c r="B50" s="10" t="s">
        <v>100</v>
      </c>
      <c r="C50" s="10" t="str">
        <f>VLOOKUP(D50,$B$7:$C$34,2,1)</f>
        <v>Walter</v>
      </c>
      <c r="D50" s="11">
        <v>23</v>
      </c>
      <c r="E50" s="12">
        <f>F50-F53</f>
        <v>-2</v>
      </c>
      <c r="F50" s="13">
        <v>11</v>
      </c>
    </row>
    <row r="51" spans="1:6" ht="12.75">
      <c r="A51" s="9"/>
      <c r="B51" s="10"/>
      <c r="C51" s="10" t="str">
        <f>VLOOKUP(D51,$B$7:$C$34,2,1)</f>
        <v>Helga</v>
      </c>
      <c r="D51" s="11">
        <v>15</v>
      </c>
      <c r="E51" s="12">
        <f>F50-F53</f>
        <v>-2</v>
      </c>
      <c r="F51" s="13"/>
    </row>
    <row r="52" spans="1:6" ht="12.75">
      <c r="A52" s="9"/>
      <c r="B52" s="10"/>
      <c r="C52" s="10" t="e">
        <f>VLOOKUP(D52,$B$7:$C$34,2,1)</f>
        <v>#N/A</v>
      </c>
      <c r="D52" s="11"/>
      <c r="E52" s="12">
        <f>F50-F53</f>
        <v>-2</v>
      </c>
      <c r="F52" s="13"/>
    </row>
    <row r="53" spans="1:6" ht="12.75">
      <c r="A53" s="9"/>
      <c r="B53" s="14" t="s">
        <v>101</v>
      </c>
      <c r="C53" s="14" t="str">
        <f>VLOOKUP(D53,$B$7:$C$34,2,1)</f>
        <v>Thomas</v>
      </c>
      <c r="D53" s="15">
        <v>10</v>
      </c>
      <c r="E53" s="16">
        <f>F53-F50</f>
        <v>2</v>
      </c>
      <c r="F53" s="17">
        <v>13</v>
      </c>
    </row>
    <row r="54" spans="1:6" ht="12.75">
      <c r="A54" s="9"/>
      <c r="B54" s="14"/>
      <c r="C54" s="14" t="str">
        <f>VLOOKUP(D54,$B$7:$C$34,2,1)</f>
        <v>Louise</v>
      </c>
      <c r="D54" s="15">
        <v>19</v>
      </c>
      <c r="E54" s="16">
        <f>F53-F50</f>
        <v>2</v>
      </c>
      <c r="F54" s="17"/>
    </row>
    <row r="55" spans="1:6" ht="12.75">
      <c r="A55" s="9"/>
      <c r="B55" s="14"/>
      <c r="C55" s="14" t="e">
        <f>VLOOKUP(D55,$B$7:$C$34,2,1)</f>
        <v>#N/A</v>
      </c>
      <c r="D55" s="15"/>
      <c r="E55" s="16">
        <f>F53-F50</f>
        <v>2</v>
      </c>
      <c r="F55" s="17"/>
    </row>
    <row r="56" spans="1:6" ht="12.75">
      <c r="A56" s="9">
        <v>4</v>
      </c>
      <c r="B56" s="10" t="s">
        <v>100</v>
      </c>
      <c r="C56" s="10" t="str">
        <f>VLOOKUP(D56,$B$7:$C$34,2,1)</f>
        <v>Ulrich</v>
      </c>
      <c r="D56" s="11">
        <v>5</v>
      </c>
      <c r="E56" s="12">
        <f>F56-F59</f>
        <v>-1</v>
      </c>
      <c r="F56" s="13">
        <v>12</v>
      </c>
    </row>
    <row r="57" spans="1:6" ht="12.75">
      <c r="A57" s="9"/>
      <c r="B57" s="10"/>
      <c r="C57" s="10" t="str">
        <f>VLOOKUP(D57,$B$7:$C$34,2,1)</f>
        <v>Christina</v>
      </c>
      <c r="D57" s="11">
        <v>12</v>
      </c>
      <c r="E57" s="12">
        <f>F56-F59</f>
        <v>-1</v>
      </c>
      <c r="F57" s="13"/>
    </row>
    <row r="58" spans="1:6" ht="12.75">
      <c r="A58" s="9"/>
      <c r="B58" s="10"/>
      <c r="C58" s="10" t="e">
        <f>VLOOKUP(D58,$B$7:$C$34,2,1)</f>
        <v>#N/A</v>
      </c>
      <c r="D58" s="11"/>
      <c r="E58" s="12">
        <f>F56-F59</f>
        <v>-1</v>
      </c>
      <c r="F58" s="13"/>
    </row>
    <row r="59" spans="1:6" ht="12.75">
      <c r="A59" s="9"/>
      <c r="B59" s="14" t="s">
        <v>101</v>
      </c>
      <c r="C59" s="14" t="str">
        <f>VLOOKUP(D59,$B$7:$C$34,2,1)</f>
        <v>Leo</v>
      </c>
      <c r="D59" s="15">
        <v>16</v>
      </c>
      <c r="E59" s="16">
        <f>F59-F56</f>
        <v>1</v>
      </c>
      <c r="F59" s="17">
        <v>13</v>
      </c>
    </row>
    <row r="60" spans="1:6" ht="12.75">
      <c r="A60" s="9"/>
      <c r="B60" s="14"/>
      <c r="C60" s="14" t="str">
        <f>VLOOKUP(D60,$B$7:$C$34,2,1)</f>
        <v>Daniel</v>
      </c>
      <c r="D60" s="15">
        <v>18</v>
      </c>
      <c r="E60" s="16">
        <f>F59-F56</f>
        <v>1</v>
      </c>
      <c r="F60" s="17"/>
    </row>
    <row r="61" spans="1:6" ht="12.75">
      <c r="A61" s="9"/>
      <c r="B61" s="14"/>
      <c r="C61" s="14" t="e">
        <f>VLOOKUP(D61,$B$7:$C$34,2,1)</f>
        <v>#N/A</v>
      </c>
      <c r="D61" s="15"/>
      <c r="E61" s="16">
        <f>F59-F56</f>
        <v>1</v>
      </c>
      <c r="F61" s="17"/>
    </row>
    <row r="62" spans="1:6" ht="12.75">
      <c r="A62" s="9">
        <v>5</v>
      </c>
      <c r="B62" s="10" t="s">
        <v>100</v>
      </c>
      <c r="C62" s="10" t="str">
        <f>VLOOKUP(D62,$B$7:$C$34,2,1)</f>
        <v>Andreas</v>
      </c>
      <c r="D62" s="11">
        <v>3</v>
      </c>
      <c r="E62" s="12">
        <f>F62-F65</f>
        <v>-7</v>
      </c>
      <c r="F62" s="13">
        <v>6</v>
      </c>
    </row>
    <row r="63" spans="1:6" ht="12.75">
      <c r="A63" s="9"/>
      <c r="B63" s="10"/>
      <c r="C63" s="10" t="str">
        <f>VLOOKUP(D63,$B$7:$C$34,2,1)</f>
        <v>Achim</v>
      </c>
      <c r="D63" s="11">
        <v>21</v>
      </c>
      <c r="E63" s="12">
        <f>F62-F65</f>
        <v>-7</v>
      </c>
      <c r="F63" s="13"/>
    </row>
    <row r="64" spans="1:6" ht="12.75">
      <c r="A64" s="9"/>
      <c r="B64" s="10"/>
      <c r="C64" s="10" t="e">
        <f>VLOOKUP(D64,$B$7:$C$34,2,1)</f>
        <v>#N/A</v>
      </c>
      <c r="D64" s="11"/>
      <c r="E64" s="12">
        <f>F62-F65</f>
        <v>-7</v>
      </c>
      <c r="F64" s="13"/>
    </row>
    <row r="65" spans="1:6" ht="12.75">
      <c r="A65" s="9"/>
      <c r="B65" s="14" t="s">
        <v>101</v>
      </c>
      <c r="C65" s="14" t="str">
        <f>VLOOKUP(D65,$B$7:$C$34,2,1)</f>
        <v>Iris</v>
      </c>
      <c r="D65" s="18">
        <v>26</v>
      </c>
      <c r="E65" s="16">
        <f>F65-F62</f>
        <v>7</v>
      </c>
      <c r="F65" s="17">
        <v>13</v>
      </c>
    </row>
    <row r="66" spans="1:6" ht="12.75">
      <c r="A66" s="9"/>
      <c r="B66" s="14"/>
      <c r="C66" s="14" t="str">
        <f>VLOOKUP(D66,$B$7:$C$34,2,1)</f>
        <v>Josef </v>
      </c>
      <c r="D66" s="18">
        <v>20</v>
      </c>
      <c r="E66" s="16">
        <f>F65-F62</f>
        <v>7</v>
      </c>
      <c r="F66" s="17"/>
    </row>
    <row r="67" spans="1:6" ht="12.75">
      <c r="A67" s="9"/>
      <c r="B67" s="14"/>
      <c r="C67" s="14" t="e">
        <f>VLOOKUP(D67,$B$7:$C$34,2,1)</f>
        <v>#N/A</v>
      </c>
      <c r="D67" s="18"/>
      <c r="E67" s="16">
        <f>F65-F62</f>
        <v>7</v>
      </c>
      <c r="F67" s="17"/>
    </row>
    <row r="68" spans="1:6" ht="12.75">
      <c r="A68" s="9">
        <v>6</v>
      </c>
      <c r="B68" s="10" t="s">
        <v>100</v>
      </c>
      <c r="C68" s="10" t="str">
        <f>VLOOKUP(D68,$B$7:$C$34,2,1)</f>
        <v>Elfi</v>
      </c>
      <c r="D68" s="11">
        <v>8</v>
      </c>
      <c r="E68" s="12">
        <f>F68-F71</f>
        <v>7</v>
      </c>
      <c r="F68" s="13">
        <v>13</v>
      </c>
    </row>
    <row r="69" spans="1:6" ht="12.75">
      <c r="A69" s="9"/>
      <c r="B69" s="10"/>
      <c r="C69" s="10" t="str">
        <f>VLOOKUP(D69,$B$7:$C$34,2,1)</f>
        <v>Carmelo jun.</v>
      </c>
      <c r="D69" s="11">
        <v>22</v>
      </c>
      <c r="E69" s="12">
        <f>F68-F71</f>
        <v>7</v>
      </c>
      <c r="F69" s="13"/>
    </row>
    <row r="70" spans="1:6" ht="12.75">
      <c r="A70" s="9"/>
      <c r="B70" s="10"/>
      <c r="C70" s="10" t="e">
        <f>VLOOKUP(D70,$B$7:$C$34,2,1)</f>
        <v>#N/A</v>
      </c>
      <c r="D70" s="11"/>
      <c r="E70" s="12">
        <f>F68-F71</f>
        <v>7</v>
      </c>
      <c r="F70" s="13"/>
    </row>
    <row r="71" spans="1:6" ht="12.75">
      <c r="A71" s="9"/>
      <c r="B71" s="14" t="s">
        <v>101</v>
      </c>
      <c r="C71" s="14" t="str">
        <f>VLOOKUP(D71,$B$7:$C$34,2,1)</f>
        <v>Ngoc</v>
      </c>
      <c r="D71" s="15">
        <v>17</v>
      </c>
      <c r="E71" s="16">
        <f>F71-F68</f>
        <v>-7</v>
      </c>
      <c r="F71" s="17">
        <v>6</v>
      </c>
    </row>
    <row r="72" spans="1:6" ht="12.75">
      <c r="A72" s="9"/>
      <c r="B72" s="14"/>
      <c r="C72" s="14" t="str">
        <f>VLOOKUP(D72,$B$7:$C$34,2,1)</f>
        <v>Heiko</v>
      </c>
      <c r="D72" s="15">
        <v>27</v>
      </c>
      <c r="E72" s="16">
        <f>F71-F68</f>
        <v>-7</v>
      </c>
      <c r="F72" s="17"/>
    </row>
    <row r="73" spans="1:6" ht="12.75">
      <c r="A73" s="9"/>
      <c r="B73" s="14"/>
      <c r="C73" s="14" t="e">
        <f>VLOOKUP(D73,$B$7:$C$34,2,1)</f>
        <v>#N/A</v>
      </c>
      <c r="D73" s="15"/>
      <c r="E73" s="16">
        <f>F71-F68</f>
        <v>-7</v>
      </c>
      <c r="F73" s="17"/>
    </row>
    <row r="76" spans="1:6" ht="12.75">
      <c r="A76" s="8" t="s">
        <v>94</v>
      </c>
      <c r="B76" s="8"/>
      <c r="C76" s="8"/>
      <c r="D76" s="8"/>
      <c r="E76" s="8"/>
      <c r="F76" s="8"/>
    </row>
    <row r="77" spans="1:6" ht="12.75">
      <c r="A77" s="9">
        <v>1</v>
      </c>
      <c r="B77" s="10" t="s">
        <v>100</v>
      </c>
      <c r="C77" s="10" t="str">
        <f>VLOOKUP(D77,$B$7:$C$34,2,1)</f>
        <v>Thomas</v>
      </c>
      <c r="D77" s="11">
        <v>10</v>
      </c>
      <c r="E77" s="12">
        <f>F77-F80</f>
        <v>2</v>
      </c>
      <c r="F77" s="13">
        <v>13</v>
      </c>
    </row>
    <row r="78" spans="1:6" ht="12.75">
      <c r="A78" s="9"/>
      <c r="B78" s="10"/>
      <c r="C78" s="10" t="str">
        <f>VLOOKUP(D78,$B$7:$C$34,2,1)</f>
        <v>Walter</v>
      </c>
      <c r="D78" s="11">
        <v>23</v>
      </c>
      <c r="E78" s="12">
        <f>F77-F80</f>
        <v>2</v>
      </c>
      <c r="F78" s="13"/>
    </row>
    <row r="79" spans="1:6" ht="12.75">
      <c r="A79" s="9"/>
      <c r="B79" s="10"/>
      <c r="C79" s="10" t="str">
        <f>VLOOKUP(D79,$B$7:$C$34,2,1)</f>
        <v>Xavier</v>
      </c>
      <c r="D79" s="11">
        <v>11</v>
      </c>
      <c r="E79" s="12">
        <f>F77-F80</f>
        <v>2</v>
      </c>
      <c r="F79" s="13"/>
    </row>
    <row r="80" spans="1:6" ht="12.75">
      <c r="A80" s="9"/>
      <c r="B80" s="14" t="s">
        <v>101</v>
      </c>
      <c r="C80" s="14" t="str">
        <f>VLOOKUP(D80,$B$7:$C$34,2,1)</f>
        <v>Josef </v>
      </c>
      <c r="D80" s="15">
        <v>20</v>
      </c>
      <c r="E80" s="16">
        <f>F80-F77</f>
        <v>-2</v>
      </c>
      <c r="F80" s="17">
        <v>11</v>
      </c>
    </row>
    <row r="81" spans="1:6" ht="12.75">
      <c r="A81" s="9"/>
      <c r="B81" s="14"/>
      <c r="C81" s="14" t="str">
        <f>VLOOKUP(D81,$B$7:$C$34,2,1)</f>
        <v>Christina</v>
      </c>
      <c r="D81" s="15">
        <v>12</v>
      </c>
      <c r="E81" s="16">
        <f>F80-F77</f>
        <v>-2</v>
      </c>
      <c r="F81" s="17"/>
    </row>
    <row r="82" spans="1:6" ht="12.75">
      <c r="A82" s="9"/>
      <c r="B82" s="14"/>
      <c r="C82" s="14" t="str">
        <f>VLOOKUP(D82,$B$7:$C$34,2,1)</f>
        <v>Leo</v>
      </c>
      <c r="D82" s="15">
        <v>16</v>
      </c>
      <c r="E82" s="16">
        <f>F80-F77</f>
        <v>-2</v>
      </c>
      <c r="F82" s="17"/>
    </row>
    <row r="83" spans="1:6" ht="12.75">
      <c r="A83" s="9">
        <v>2</v>
      </c>
      <c r="B83" s="10" t="s">
        <v>100</v>
      </c>
      <c r="C83" s="10" t="str">
        <f>VLOOKUP(D83,$B$7:$C$34,2,1)</f>
        <v>Barbara</v>
      </c>
      <c r="D83" s="11">
        <v>25</v>
      </c>
      <c r="E83" s="12">
        <f>F83-F86</f>
        <v>-2</v>
      </c>
      <c r="F83" s="13">
        <v>11</v>
      </c>
    </row>
    <row r="84" spans="1:6" ht="12.75">
      <c r="A84" s="9"/>
      <c r="B84" s="10"/>
      <c r="C84" s="10" t="str">
        <f>VLOOKUP(D84,$B$7:$C$34,2,1)</f>
        <v>Michele</v>
      </c>
      <c r="D84" s="11">
        <v>13</v>
      </c>
      <c r="E84" s="12">
        <f>F83-F86</f>
        <v>-2</v>
      </c>
      <c r="F84" s="13"/>
    </row>
    <row r="85" spans="1:6" ht="12.75">
      <c r="A85" s="9"/>
      <c r="B85" s="10"/>
      <c r="C85" s="10" t="e">
        <f>VLOOKUP(D85,$B$7:$C$34,2,1)</f>
        <v>#N/A</v>
      </c>
      <c r="D85" s="11"/>
      <c r="E85" s="12">
        <f>F83-F86</f>
        <v>-2</v>
      </c>
      <c r="F85" s="13"/>
    </row>
    <row r="86" spans="1:6" ht="12.75">
      <c r="A86" s="9"/>
      <c r="B86" s="14" t="s">
        <v>101</v>
      </c>
      <c r="C86" s="14" t="str">
        <f>VLOOKUP(D86,$B$7:$C$34,2,1)</f>
        <v>Oswin</v>
      </c>
      <c r="D86" s="15">
        <v>7</v>
      </c>
      <c r="E86" s="16">
        <f>F86-F83</f>
        <v>2</v>
      </c>
      <c r="F86" s="17">
        <v>13</v>
      </c>
    </row>
    <row r="87" spans="1:6" ht="12.75">
      <c r="A87" s="9"/>
      <c r="B87" s="14"/>
      <c r="C87" s="14" t="str">
        <f>VLOOKUP(D87,$B$7:$C$34,2,1)</f>
        <v>Jochen L.</v>
      </c>
      <c r="D87" s="15">
        <v>24</v>
      </c>
      <c r="E87" s="16">
        <f>F86-F83</f>
        <v>2</v>
      </c>
      <c r="F87" s="17"/>
    </row>
    <row r="88" spans="1:6" ht="12.75">
      <c r="A88" s="9"/>
      <c r="B88" s="14"/>
      <c r="C88" s="14" t="e">
        <f>VLOOKUP(D88,$B$7:$C$34,2,1)</f>
        <v>#N/A</v>
      </c>
      <c r="D88" s="15"/>
      <c r="E88" s="16">
        <f>F86-F83</f>
        <v>2</v>
      </c>
      <c r="F88" s="17"/>
    </row>
    <row r="89" spans="1:6" ht="12.75">
      <c r="A89" s="9">
        <v>3</v>
      </c>
      <c r="B89" s="10" t="s">
        <v>100</v>
      </c>
      <c r="C89" s="10" t="str">
        <f>VLOOKUP(D89,$B$7:$C$34,2,1)</f>
        <v>Heiko</v>
      </c>
      <c r="D89" s="11">
        <v>27</v>
      </c>
      <c r="E89" s="12">
        <f>F89-F92</f>
        <v>1</v>
      </c>
      <c r="F89" s="13">
        <v>13</v>
      </c>
    </row>
    <row r="90" spans="1:6" ht="12.75">
      <c r="A90" s="9"/>
      <c r="B90" s="10"/>
      <c r="C90" s="10" t="str">
        <f>VLOOKUP(D90,$B$7:$C$34,2,1)</f>
        <v>Iris</v>
      </c>
      <c r="D90" s="11">
        <v>26</v>
      </c>
      <c r="E90" s="12">
        <f>F89-F92</f>
        <v>1</v>
      </c>
      <c r="F90" s="13"/>
    </row>
    <row r="91" spans="1:6" ht="12.75">
      <c r="A91" s="9"/>
      <c r="B91" s="10"/>
      <c r="C91" s="10" t="e">
        <f>VLOOKUP(D91,$B$7:$C$34,2,1)</f>
        <v>#N/A</v>
      </c>
      <c r="D91" s="11"/>
      <c r="E91" s="12">
        <f>F89-F92</f>
        <v>1</v>
      </c>
      <c r="F91" s="13"/>
    </row>
    <row r="92" spans="1:6" ht="12.75">
      <c r="A92" s="9"/>
      <c r="B92" s="14" t="s">
        <v>101</v>
      </c>
      <c r="C92" s="14" t="str">
        <f>VLOOKUP(D92,$B$7:$C$34,2,1)</f>
        <v>Ngoc</v>
      </c>
      <c r="D92" s="15">
        <v>17</v>
      </c>
      <c r="E92" s="16">
        <f>F92-F89</f>
        <v>-1</v>
      </c>
      <c r="F92" s="17">
        <v>12</v>
      </c>
    </row>
    <row r="93" spans="1:6" ht="12.75">
      <c r="A93" s="9"/>
      <c r="B93" s="14"/>
      <c r="C93" s="14" t="str">
        <f>VLOOKUP(D93,$B$7:$C$34,2,1)</f>
        <v>Manfred</v>
      </c>
      <c r="D93" s="15">
        <v>14</v>
      </c>
      <c r="E93" s="16">
        <f>F92-F89</f>
        <v>-1</v>
      </c>
      <c r="F93" s="17"/>
    </row>
    <row r="94" spans="1:6" ht="12.75">
      <c r="A94" s="9"/>
      <c r="B94" s="14"/>
      <c r="C94" s="14" t="e">
        <f>VLOOKUP(D94,$B$7:$C$34,2,1)</f>
        <v>#N/A</v>
      </c>
      <c r="D94" s="15"/>
      <c r="E94" s="16">
        <f>F92-F89</f>
        <v>-1</v>
      </c>
      <c r="F94" s="17"/>
    </row>
    <row r="95" spans="1:6" ht="12.75">
      <c r="A95" s="9">
        <v>4</v>
      </c>
      <c r="B95" s="10" t="s">
        <v>100</v>
      </c>
      <c r="C95" s="10" t="str">
        <f>VLOOKUP(D95,$B$7:$C$34,2,1)</f>
        <v>Dieter Staniewski</v>
      </c>
      <c r="D95" s="11">
        <v>6</v>
      </c>
      <c r="E95" s="12">
        <f>F95-F98</f>
        <v>-1</v>
      </c>
      <c r="F95" s="13">
        <v>12</v>
      </c>
    </row>
    <row r="96" spans="1:6" ht="12.75">
      <c r="A96" s="9"/>
      <c r="B96" s="10"/>
      <c r="C96" s="10" t="str">
        <f>VLOOKUP(D96,$B$7:$C$34,2,1)</f>
        <v>Lisa</v>
      </c>
      <c r="D96" s="11">
        <v>28</v>
      </c>
      <c r="E96" s="12">
        <f>F95-F98</f>
        <v>-1</v>
      </c>
      <c r="F96" s="13"/>
    </row>
    <row r="97" spans="1:6" ht="12.75">
      <c r="A97" s="9"/>
      <c r="B97" s="10"/>
      <c r="C97" s="10" t="e">
        <f>VLOOKUP(D97,$B$7:$C$34,2,1)</f>
        <v>#N/A</v>
      </c>
      <c r="D97" s="11"/>
      <c r="E97" s="12">
        <f>F95-F98</f>
        <v>-1</v>
      </c>
      <c r="F97" s="13"/>
    </row>
    <row r="98" spans="1:6" ht="12.75">
      <c r="A98" s="9"/>
      <c r="B98" s="14" t="s">
        <v>101</v>
      </c>
      <c r="C98" s="14" t="str">
        <f>VLOOKUP(D98,$B$7:$C$34,2,1)</f>
        <v>Julian</v>
      </c>
      <c r="D98" s="15">
        <v>9</v>
      </c>
      <c r="E98" s="16">
        <f>F98-F95</f>
        <v>1</v>
      </c>
      <c r="F98" s="17">
        <v>13</v>
      </c>
    </row>
    <row r="99" spans="1:6" ht="12.75">
      <c r="A99" s="9"/>
      <c r="B99" s="14"/>
      <c r="C99" s="14" t="str">
        <f>VLOOKUP(D99,$B$7:$C$34,2,1)</f>
        <v>Achim</v>
      </c>
      <c r="D99" s="15">
        <v>21</v>
      </c>
      <c r="E99" s="16">
        <f>F98-F95</f>
        <v>1</v>
      </c>
      <c r="F99" s="17"/>
    </row>
    <row r="100" spans="1:6" ht="12.75">
      <c r="A100" s="9"/>
      <c r="B100" s="14"/>
      <c r="C100" s="14" t="e">
        <f>VLOOKUP(D100,$B$7:$C$34,2,1)</f>
        <v>#N/A</v>
      </c>
      <c r="D100" s="15"/>
      <c r="E100" s="16">
        <f>F98-F95</f>
        <v>1</v>
      </c>
      <c r="F100" s="17"/>
    </row>
    <row r="101" spans="1:6" ht="12.75">
      <c r="A101" s="9">
        <v>5</v>
      </c>
      <c r="B101" s="10" t="s">
        <v>100</v>
      </c>
      <c r="C101" s="10" t="str">
        <f>VLOOKUP(D101,$B$7:$C$34,2,1)</f>
        <v>Ulrich</v>
      </c>
      <c r="D101" s="11">
        <v>5</v>
      </c>
      <c r="E101" s="12">
        <f>F101-F104</f>
        <v>-9</v>
      </c>
      <c r="F101" s="13">
        <v>4</v>
      </c>
    </row>
    <row r="102" spans="1:6" ht="12.75">
      <c r="A102" s="9"/>
      <c r="B102" s="10"/>
      <c r="C102" s="10" t="str">
        <f>VLOOKUP(D102,$B$7:$C$34,2,1)</f>
        <v>Andreas</v>
      </c>
      <c r="D102" s="11">
        <v>3</v>
      </c>
      <c r="E102" s="12">
        <f>F101-F104</f>
        <v>-9</v>
      </c>
      <c r="F102" s="13"/>
    </row>
    <row r="103" spans="1:6" ht="12.75">
      <c r="A103" s="9"/>
      <c r="B103" s="10"/>
      <c r="C103" s="10" t="e">
        <f>VLOOKUP(D103,$B$7:$C$34,2,1)</f>
        <v>#N/A</v>
      </c>
      <c r="D103" s="11"/>
      <c r="E103" s="12">
        <f>F101-F104</f>
        <v>-9</v>
      </c>
      <c r="F103" s="13"/>
    </row>
    <row r="104" spans="1:6" ht="12.75">
      <c r="A104" s="9"/>
      <c r="B104" s="14" t="s">
        <v>101</v>
      </c>
      <c r="C104" s="14" t="str">
        <f>VLOOKUP(D104,$B$7:$C$34,2,1)</f>
        <v>Daniel</v>
      </c>
      <c r="D104" s="18">
        <v>18</v>
      </c>
      <c r="E104" s="16">
        <f>F104-F101</f>
        <v>9</v>
      </c>
      <c r="F104" s="17">
        <v>13</v>
      </c>
    </row>
    <row r="105" spans="1:6" ht="12.75">
      <c r="A105" s="9"/>
      <c r="B105" s="14"/>
      <c r="C105" s="14" t="str">
        <f>VLOOKUP(D105,$B$7:$C$34,2,1)</f>
        <v>Elfi</v>
      </c>
      <c r="D105" s="18">
        <v>8</v>
      </c>
      <c r="E105" s="16">
        <f>F104-F101</f>
        <v>9</v>
      </c>
      <c r="F105" s="17"/>
    </row>
    <row r="106" spans="1:6" ht="12.75">
      <c r="A106" s="9"/>
      <c r="B106" s="14"/>
      <c r="C106" s="14" t="e">
        <f>VLOOKUP(D106,$B$7:$C$34,2,1)</f>
        <v>#N/A</v>
      </c>
      <c r="D106" s="18"/>
      <c r="E106" s="16">
        <f>F104-F101</f>
        <v>9</v>
      </c>
      <c r="F106" s="17"/>
    </row>
    <row r="107" spans="1:6" ht="12.75">
      <c r="A107" s="9">
        <v>6</v>
      </c>
      <c r="B107" s="10" t="s">
        <v>100</v>
      </c>
      <c r="C107" s="10" t="str">
        <f>VLOOKUP(D107,$B$7:$C$34,2,1)</f>
        <v>Carmelo jun.</v>
      </c>
      <c r="D107" s="11">
        <v>22</v>
      </c>
      <c r="E107" s="12">
        <f>F107-F110</f>
        <v>-5</v>
      </c>
      <c r="F107" s="13">
        <v>8</v>
      </c>
    </row>
    <row r="108" spans="1:6" ht="12.75">
      <c r="A108" s="9"/>
      <c r="B108" s="10"/>
      <c r="C108" s="10" t="str">
        <f>VLOOKUP(D108,$B$7:$C$34,2,1)</f>
        <v>Gerhard</v>
      </c>
      <c r="D108" s="11">
        <v>1</v>
      </c>
      <c r="E108" s="12">
        <f>F107-F110</f>
        <v>-5</v>
      </c>
      <c r="F108" s="13"/>
    </row>
    <row r="109" spans="1:6" ht="12.75">
      <c r="A109" s="9"/>
      <c r="B109" s="10"/>
      <c r="C109" s="10" t="e">
        <f>VLOOKUP(D109,$B$7:$C$34,2,1)</f>
        <v>#N/A</v>
      </c>
      <c r="D109" s="11"/>
      <c r="E109" s="12">
        <f>F107-F110</f>
        <v>-5</v>
      </c>
      <c r="F109" s="13"/>
    </row>
    <row r="110" spans="1:6" ht="12.75">
      <c r="A110" s="9"/>
      <c r="B110" s="14" t="s">
        <v>101</v>
      </c>
      <c r="C110" s="14" t="str">
        <f>VLOOKUP(D110,$B$7:$C$34,2,1)</f>
        <v>Alf</v>
      </c>
      <c r="D110" s="15">
        <v>4</v>
      </c>
      <c r="E110" s="16">
        <f>F110-F107</f>
        <v>5</v>
      </c>
      <c r="F110" s="17">
        <v>13</v>
      </c>
    </row>
    <row r="111" spans="1:6" ht="12.75">
      <c r="A111" s="9"/>
      <c r="B111" s="14"/>
      <c r="C111" s="14" t="str">
        <f>VLOOKUP(D111,$B$7:$C$34,2,1)</f>
        <v>Louise</v>
      </c>
      <c r="D111" s="15">
        <v>19</v>
      </c>
      <c r="E111" s="16">
        <f>F110-F107</f>
        <v>5</v>
      </c>
      <c r="F111" s="17"/>
    </row>
    <row r="112" spans="1:6" ht="12.75">
      <c r="A112" s="9"/>
      <c r="B112" s="14"/>
      <c r="C112" s="14" t="e">
        <f>VLOOKUP(D112,$B$7:$C$34,2,1)</f>
        <v>#N/A</v>
      </c>
      <c r="D112" s="15"/>
      <c r="E112" s="16">
        <f>F110-F107</f>
        <v>5</v>
      </c>
      <c r="F112" s="17"/>
    </row>
    <row r="115" spans="1:6" ht="12.75">
      <c r="A115" s="8" t="s">
        <v>95</v>
      </c>
      <c r="B115" s="8"/>
      <c r="C115" s="8"/>
      <c r="D115" s="8"/>
      <c r="E115" s="8"/>
      <c r="F115" s="8"/>
    </row>
    <row r="116" spans="1:6" ht="12.75">
      <c r="A116" s="9">
        <v>1</v>
      </c>
      <c r="B116" s="10" t="s">
        <v>100</v>
      </c>
      <c r="C116" s="10" t="str">
        <f>VLOOKUP(D116,$B$7:$C$34,2,1)</f>
        <v>Achim</v>
      </c>
      <c r="D116" s="11">
        <v>21</v>
      </c>
      <c r="E116" s="12">
        <f>F116-F119</f>
        <v>8</v>
      </c>
      <c r="F116" s="13">
        <v>13</v>
      </c>
    </row>
    <row r="117" spans="1:6" ht="12.75">
      <c r="A117" s="9"/>
      <c r="B117" s="10"/>
      <c r="C117" s="10" t="str">
        <f>VLOOKUP(D117,$B$7:$C$34,2,1)</f>
        <v>Christina</v>
      </c>
      <c r="D117" s="11">
        <v>12</v>
      </c>
      <c r="E117" s="12">
        <f>F116-F119</f>
        <v>8</v>
      </c>
      <c r="F117" s="13"/>
    </row>
    <row r="118" spans="1:6" ht="12.75">
      <c r="A118" s="9"/>
      <c r="B118" s="10"/>
      <c r="C118" s="10" t="str">
        <f>VLOOKUP(D118,$B$7:$C$34,2,1)</f>
        <v>Heiko</v>
      </c>
      <c r="D118" s="11">
        <v>27</v>
      </c>
      <c r="E118" s="12">
        <f>F116-F119</f>
        <v>8</v>
      </c>
      <c r="F118" s="13"/>
    </row>
    <row r="119" spans="1:6" ht="12.75">
      <c r="A119" s="9"/>
      <c r="B119" s="14" t="s">
        <v>101</v>
      </c>
      <c r="C119" s="14" t="str">
        <f>VLOOKUP(D119,$B$7:$C$34,2,1)</f>
        <v>Louise</v>
      </c>
      <c r="D119" s="15">
        <v>19</v>
      </c>
      <c r="E119" s="16">
        <f>F119-F116</f>
        <v>-8</v>
      </c>
      <c r="F119" s="17">
        <v>5</v>
      </c>
    </row>
    <row r="120" spans="1:6" ht="12.75">
      <c r="A120" s="9"/>
      <c r="B120" s="14"/>
      <c r="C120" s="14" t="str">
        <f>VLOOKUP(D120,$B$7:$C$34,2,1)</f>
        <v>Daniel</v>
      </c>
      <c r="D120" s="15">
        <v>18</v>
      </c>
      <c r="E120" s="16">
        <f>F119-F116</f>
        <v>-8</v>
      </c>
      <c r="F120" s="17"/>
    </row>
    <row r="121" spans="1:6" ht="12.75">
      <c r="A121" s="9"/>
      <c r="B121" s="14"/>
      <c r="C121" s="14" t="str">
        <f>VLOOKUP(D121,$B$7:$C$34,2,1)</f>
        <v>Ulrich</v>
      </c>
      <c r="D121" s="15">
        <v>5</v>
      </c>
      <c r="E121" s="16">
        <f>F119-F116</f>
        <v>-8</v>
      </c>
      <c r="F121" s="17"/>
    </row>
    <row r="122" spans="1:6" ht="12.75">
      <c r="A122" s="9">
        <v>2</v>
      </c>
      <c r="B122" s="10" t="s">
        <v>100</v>
      </c>
      <c r="C122" s="10" t="str">
        <f>VLOOKUP(D122,$B$7:$C$34,2,1)</f>
        <v>Xavier</v>
      </c>
      <c r="D122" s="11">
        <v>11</v>
      </c>
      <c r="E122" s="12">
        <f>F122-F125</f>
        <v>-10</v>
      </c>
      <c r="F122" s="13">
        <v>3</v>
      </c>
    </row>
    <row r="123" spans="1:6" ht="12.75">
      <c r="A123" s="9"/>
      <c r="B123" s="10"/>
      <c r="C123" s="10" t="str">
        <f>VLOOKUP(D123,$B$7:$C$34,2,1)</f>
        <v>Michele</v>
      </c>
      <c r="D123" s="11">
        <v>13</v>
      </c>
      <c r="E123" s="12">
        <f>F122-F125</f>
        <v>-10</v>
      </c>
      <c r="F123" s="13"/>
    </row>
    <row r="124" spans="1:6" ht="12.75">
      <c r="A124" s="9"/>
      <c r="B124" s="10"/>
      <c r="C124" s="10" t="e">
        <f>VLOOKUP(D124,$B$7:$C$34,2,1)</f>
        <v>#N/A</v>
      </c>
      <c r="D124" s="11"/>
      <c r="E124" s="12">
        <f>F122-F125</f>
        <v>-10</v>
      </c>
      <c r="F124" s="13"/>
    </row>
    <row r="125" spans="1:6" ht="12.75">
      <c r="A125" s="9"/>
      <c r="B125" s="14" t="s">
        <v>101</v>
      </c>
      <c r="C125" s="14" t="str">
        <f>VLOOKUP(D125,$B$7:$C$34,2,1)</f>
        <v>Thomas</v>
      </c>
      <c r="D125" s="15">
        <v>10</v>
      </c>
      <c r="E125" s="16">
        <f>F125-F122</f>
        <v>10</v>
      </c>
      <c r="F125" s="17">
        <v>13</v>
      </c>
    </row>
    <row r="126" spans="1:6" ht="12.75">
      <c r="A126" s="9"/>
      <c r="B126" s="14"/>
      <c r="C126" s="14" t="str">
        <f>VLOOKUP(D126,$B$7:$C$34,2,1)</f>
        <v>Jochen L.</v>
      </c>
      <c r="D126" s="15">
        <v>24</v>
      </c>
      <c r="E126" s="16">
        <f>F125-F122</f>
        <v>10</v>
      </c>
      <c r="F126" s="17"/>
    </row>
    <row r="127" spans="1:6" ht="12.75">
      <c r="A127" s="9"/>
      <c r="B127" s="14"/>
      <c r="C127" s="14" t="e">
        <f>VLOOKUP(D127,$B$7:$C$34,2,1)</f>
        <v>#N/A</v>
      </c>
      <c r="D127" s="15"/>
      <c r="E127" s="16">
        <f>F125-F122</f>
        <v>10</v>
      </c>
      <c r="F127" s="17"/>
    </row>
    <row r="128" spans="1:6" ht="12.75">
      <c r="A128" s="9">
        <v>3</v>
      </c>
      <c r="B128" s="10" t="s">
        <v>100</v>
      </c>
      <c r="C128" s="10" t="str">
        <f>VLOOKUP(D128,$B$7:$C$34,2,1)</f>
        <v>Barbara</v>
      </c>
      <c r="D128" s="11">
        <v>25</v>
      </c>
      <c r="E128" s="12">
        <f>F128-F131</f>
        <v>3</v>
      </c>
      <c r="F128" s="13">
        <v>13</v>
      </c>
    </row>
    <row r="129" spans="1:6" ht="12.75">
      <c r="A129" s="9"/>
      <c r="B129" s="10"/>
      <c r="C129" s="10" t="str">
        <f>VLOOKUP(D129,$B$7:$C$34,2,1)</f>
        <v>Dieter Staniewski</v>
      </c>
      <c r="D129" s="11">
        <v>6</v>
      </c>
      <c r="E129" s="12">
        <f>F128-F131</f>
        <v>3</v>
      </c>
      <c r="F129" s="13"/>
    </row>
    <row r="130" spans="1:6" ht="12.75">
      <c r="A130" s="9"/>
      <c r="B130" s="10"/>
      <c r="C130" s="10" t="e">
        <f>VLOOKUP(D130,$B$7:$C$34,2,1)</f>
        <v>#N/A</v>
      </c>
      <c r="D130" s="11"/>
      <c r="E130" s="12">
        <f>F128-F131</f>
        <v>3</v>
      </c>
      <c r="F130" s="13"/>
    </row>
    <row r="131" spans="1:6" ht="12.75">
      <c r="A131" s="9"/>
      <c r="B131" s="14" t="s">
        <v>101</v>
      </c>
      <c r="C131" s="14" t="str">
        <f>VLOOKUP(D131,$B$7:$C$34,2,1)</f>
        <v>Alf</v>
      </c>
      <c r="D131" s="15">
        <v>4</v>
      </c>
      <c r="E131" s="16">
        <f>F131-F128</f>
        <v>-3</v>
      </c>
      <c r="F131" s="17">
        <v>10</v>
      </c>
    </row>
    <row r="132" spans="1:6" ht="12.75">
      <c r="A132" s="9"/>
      <c r="B132" s="14"/>
      <c r="C132" s="14" t="str">
        <f>VLOOKUP(D132,$B$7:$C$34,2,1)</f>
        <v>Ngoc</v>
      </c>
      <c r="D132" s="15">
        <v>17</v>
      </c>
      <c r="E132" s="16">
        <f>F131-F128</f>
        <v>-3</v>
      </c>
      <c r="F132" s="17"/>
    </row>
    <row r="133" spans="1:6" ht="12.75">
      <c r="A133" s="9"/>
      <c r="B133" s="14"/>
      <c r="C133" s="14" t="e">
        <f>VLOOKUP(D133,$B$7:$C$34,2,1)</f>
        <v>#N/A</v>
      </c>
      <c r="D133" s="15"/>
      <c r="E133" s="16">
        <f>F131-F128</f>
        <v>-3</v>
      </c>
      <c r="F133" s="17"/>
    </row>
    <row r="134" spans="1:6" ht="12.75">
      <c r="A134" s="9">
        <v>4</v>
      </c>
      <c r="B134" s="10" t="s">
        <v>100</v>
      </c>
      <c r="C134" s="10" t="str">
        <f>VLOOKUP(D134,$B$7:$C$34,2,1)</f>
        <v>Oswin</v>
      </c>
      <c r="D134" s="11">
        <v>7</v>
      </c>
      <c r="E134" s="12">
        <f>F134-F137</f>
        <v>1</v>
      </c>
      <c r="F134" s="13">
        <v>13</v>
      </c>
    </row>
    <row r="135" spans="1:6" ht="12.75">
      <c r="A135" s="9"/>
      <c r="B135" s="10"/>
      <c r="C135" s="10" t="str">
        <f>VLOOKUP(D135,$B$7:$C$34,2,1)</f>
        <v>Iris</v>
      </c>
      <c r="D135" s="11">
        <v>26</v>
      </c>
      <c r="E135" s="12">
        <f>F134-F137</f>
        <v>1</v>
      </c>
      <c r="F135" s="13"/>
    </row>
    <row r="136" spans="1:6" ht="12.75">
      <c r="A136" s="9"/>
      <c r="B136" s="10"/>
      <c r="C136" s="10" t="e">
        <f>VLOOKUP(D136,$B$7:$C$34,2,1)</f>
        <v>#N/A</v>
      </c>
      <c r="D136" s="11"/>
      <c r="E136" s="12">
        <f>F134-F137</f>
        <v>1</v>
      </c>
      <c r="F136" s="13"/>
    </row>
    <row r="137" spans="1:6" ht="12.75">
      <c r="A137" s="9"/>
      <c r="B137" s="14" t="s">
        <v>101</v>
      </c>
      <c r="C137" s="14" t="str">
        <f>VLOOKUP(D137,$B$7:$C$34,2,1)</f>
        <v>Gerhard</v>
      </c>
      <c r="D137" s="15">
        <v>1</v>
      </c>
      <c r="E137" s="16">
        <f>F137-F134</f>
        <v>-1</v>
      </c>
      <c r="F137" s="17">
        <v>12</v>
      </c>
    </row>
    <row r="138" spans="1:6" ht="12.75">
      <c r="A138" s="9"/>
      <c r="B138" s="14"/>
      <c r="C138" s="14" t="str">
        <f>VLOOKUP(D138,$B$7:$C$34,2,1)</f>
        <v>Leo</v>
      </c>
      <c r="D138" s="15">
        <v>16</v>
      </c>
      <c r="E138" s="16">
        <f>F137-F134</f>
        <v>-1</v>
      </c>
      <c r="F138" s="17"/>
    </row>
    <row r="139" spans="1:6" ht="12.75">
      <c r="A139" s="9"/>
      <c r="B139" s="14"/>
      <c r="C139" s="14" t="e">
        <f>VLOOKUP(D139,$B$7:$C$34,2,1)</f>
        <v>#N/A</v>
      </c>
      <c r="D139" s="15"/>
      <c r="E139" s="16">
        <f>F137-F134</f>
        <v>-1</v>
      </c>
      <c r="F139" s="17"/>
    </row>
    <row r="140" spans="1:6" ht="12.75">
      <c r="A140" s="9">
        <v>5</v>
      </c>
      <c r="B140" s="10" t="s">
        <v>100</v>
      </c>
      <c r="C140" s="10" t="str">
        <f>VLOOKUP(D140,$B$7:$C$34,2,1)</f>
        <v>Lisa</v>
      </c>
      <c r="D140" s="11">
        <v>28</v>
      </c>
      <c r="E140" s="12">
        <f>F140-F143</f>
        <v>-7</v>
      </c>
      <c r="F140" s="13">
        <v>6</v>
      </c>
    </row>
    <row r="141" spans="1:6" ht="12.75">
      <c r="A141" s="9"/>
      <c r="B141" s="10"/>
      <c r="C141" s="10" t="str">
        <f>VLOOKUP(D141,$B$7:$C$34,2,1)</f>
        <v>Andreas</v>
      </c>
      <c r="D141" s="11">
        <v>3</v>
      </c>
      <c r="E141" s="12">
        <f>F140-F143</f>
        <v>-7</v>
      </c>
      <c r="F141" s="13"/>
    </row>
    <row r="142" spans="1:6" ht="12.75">
      <c r="A142" s="9"/>
      <c r="B142" s="10"/>
      <c r="C142" s="10" t="e">
        <f>VLOOKUP(D142,$B$7:$C$34,2,1)</f>
        <v>#N/A</v>
      </c>
      <c r="D142" s="11"/>
      <c r="E142" s="12">
        <f>F140-F143</f>
        <v>-7</v>
      </c>
      <c r="F142" s="13"/>
    </row>
    <row r="143" spans="1:6" ht="12.75">
      <c r="A143" s="9"/>
      <c r="B143" s="14" t="s">
        <v>101</v>
      </c>
      <c r="C143" s="14" t="str">
        <f>VLOOKUP(D143,$B$7:$C$34,2,1)</f>
        <v>Manfred</v>
      </c>
      <c r="D143" s="18">
        <v>14</v>
      </c>
      <c r="E143" s="16">
        <f>F143-F140</f>
        <v>7</v>
      </c>
      <c r="F143" s="17">
        <v>13</v>
      </c>
    </row>
    <row r="144" spans="1:6" ht="12.75">
      <c r="A144" s="9"/>
      <c r="B144" s="14"/>
      <c r="C144" s="14" t="str">
        <f>VLOOKUP(D144,$B$7:$C$34,2,1)</f>
        <v>Elfi</v>
      </c>
      <c r="D144" s="18">
        <v>8</v>
      </c>
      <c r="E144" s="16">
        <f>F143-F140</f>
        <v>7</v>
      </c>
      <c r="F144" s="17"/>
    </row>
    <row r="145" spans="1:6" ht="12.75">
      <c r="A145" s="9"/>
      <c r="B145" s="14"/>
      <c r="C145" s="14" t="e">
        <f>VLOOKUP(D145,$B$7:$C$34,2,1)</f>
        <v>#N/A</v>
      </c>
      <c r="D145" s="18"/>
      <c r="E145" s="16">
        <f>F143-F140</f>
        <v>7</v>
      </c>
      <c r="F145" s="17"/>
    </row>
    <row r="146" spans="1:6" ht="12.75">
      <c r="A146" s="9">
        <v>6</v>
      </c>
      <c r="B146" s="10" t="s">
        <v>100</v>
      </c>
      <c r="C146" s="10" t="str">
        <f>VLOOKUP(D146,$B$7:$C$34,2,1)</f>
        <v>Julian</v>
      </c>
      <c r="D146" s="11">
        <v>9</v>
      </c>
      <c r="E146" s="12">
        <f>F146-F149</f>
        <v>2</v>
      </c>
      <c r="F146" s="13">
        <v>13</v>
      </c>
    </row>
    <row r="147" spans="1:6" ht="12.75">
      <c r="A147" s="9"/>
      <c r="B147" s="10"/>
      <c r="C147" s="10" t="str">
        <f>VLOOKUP(D147,$B$7:$C$34,2,1)</f>
        <v>Josef </v>
      </c>
      <c r="D147" s="11">
        <v>20</v>
      </c>
      <c r="E147" s="12">
        <f>F146-F149</f>
        <v>2</v>
      </c>
      <c r="F147" s="13"/>
    </row>
    <row r="148" spans="1:6" ht="12.75">
      <c r="A148" s="9"/>
      <c r="B148" s="10"/>
      <c r="C148" s="10" t="e">
        <f>VLOOKUP(D148,$B$7:$C$34,2,1)</f>
        <v>#N/A</v>
      </c>
      <c r="D148" s="11"/>
      <c r="E148" s="12">
        <f>F146-F149</f>
        <v>2</v>
      </c>
      <c r="F148" s="13"/>
    </row>
    <row r="149" spans="1:6" ht="12.75">
      <c r="A149" s="9"/>
      <c r="B149" s="14" t="s">
        <v>101</v>
      </c>
      <c r="C149" s="14" t="str">
        <f>VLOOKUP(D149,$B$7:$C$34,2,1)</f>
        <v>Walter</v>
      </c>
      <c r="D149" s="15">
        <v>23</v>
      </c>
      <c r="E149" s="16">
        <f>F149-F146</f>
        <v>-2</v>
      </c>
      <c r="F149" s="17">
        <v>11</v>
      </c>
    </row>
    <row r="150" spans="1:6" ht="12.75">
      <c r="A150" s="9"/>
      <c r="B150" s="14"/>
      <c r="C150" s="14" t="str">
        <f>VLOOKUP(D150,$B$7:$C$34,2,1)</f>
        <v>Carmelo jun.</v>
      </c>
      <c r="D150" s="15">
        <v>22</v>
      </c>
      <c r="E150" s="16">
        <f>F149-F146</f>
        <v>-2</v>
      </c>
      <c r="F150" s="17"/>
    </row>
    <row r="151" spans="1:6" ht="12.75">
      <c r="A151" s="9"/>
      <c r="B151" s="14"/>
      <c r="C151" s="14" t="e">
        <f>VLOOKUP(D151,$B$7:$C$34,2,1)</f>
        <v>#N/A</v>
      </c>
      <c r="D151" s="15"/>
      <c r="E151" s="16">
        <f>F149-F146</f>
        <v>-2</v>
      </c>
      <c r="F151" s="17"/>
    </row>
    <row r="154" spans="1:6" ht="12.75">
      <c r="A154" s="8" t="s">
        <v>96</v>
      </c>
      <c r="B154" s="8"/>
      <c r="C154" s="8"/>
      <c r="D154" s="8"/>
      <c r="E154" s="8"/>
      <c r="F154" s="8"/>
    </row>
    <row r="155" spans="1:6" ht="12.75">
      <c r="A155" s="9">
        <v>1</v>
      </c>
      <c r="B155" s="10" t="s">
        <v>100</v>
      </c>
      <c r="C155" s="10" t="e">
        <f>VLOOKUP(D155,$B$7:$C$34,2,1)</f>
        <v>#N/A</v>
      </c>
      <c r="D155" s="11"/>
      <c r="E155" s="12">
        <f>F155-F158</f>
        <v>0</v>
      </c>
      <c r="F155" s="13"/>
    </row>
    <row r="156" spans="1:6" ht="12.75">
      <c r="A156" s="9"/>
      <c r="B156" s="10"/>
      <c r="C156" s="10" t="e">
        <f>VLOOKUP(D156,$B$7:$C$34,2,1)</f>
        <v>#N/A</v>
      </c>
      <c r="D156" s="11"/>
      <c r="E156" s="12">
        <f>F155-F158</f>
        <v>0</v>
      </c>
      <c r="F156" s="13"/>
    </row>
    <row r="157" spans="1:6" ht="12.75">
      <c r="A157" s="9"/>
      <c r="B157" s="10"/>
      <c r="C157" s="10" t="e">
        <f>VLOOKUP(D157,$B$7:$C$34,2,1)</f>
        <v>#N/A</v>
      </c>
      <c r="D157" s="11"/>
      <c r="E157" s="12">
        <f>F155-F158</f>
        <v>0</v>
      </c>
      <c r="F157" s="13"/>
    </row>
    <row r="158" spans="1:6" ht="12.75">
      <c r="A158" s="9"/>
      <c r="B158" s="14" t="s">
        <v>101</v>
      </c>
      <c r="C158" s="14" t="e">
        <f>VLOOKUP(D158,$B$7:$C$34,2,1)</f>
        <v>#N/A</v>
      </c>
      <c r="D158" s="15"/>
      <c r="E158" s="16">
        <f>F158-F155</f>
        <v>0</v>
      </c>
      <c r="F158" s="17"/>
    </row>
    <row r="159" spans="1:6" ht="12.75">
      <c r="A159" s="9"/>
      <c r="B159" s="14"/>
      <c r="C159" s="14" t="e">
        <f>VLOOKUP(D159,$B$7:$C$34,2,1)</f>
        <v>#N/A</v>
      </c>
      <c r="D159" s="15"/>
      <c r="E159" s="16">
        <f>F158-F155</f>
        <v>0</v>
      </c>
      <c r="F159" s="17"/>
    </row>
    <row r="160" spans="1:6" ht="12.75">
      <c r="A160" s="9"/>
      <c r="B160" s="14"/>
      <c r="C160" s="14" t="e">
        <f>VLOOKUP(D160,$B$7:$C$34,2,1)</f>
        <v>#N/A</v>
      </c>
      <c r="D160" s="15"/>
      <c r="E160" s="16">
        <f>F158-F155</f>
        <v>0</v>
      </c>
      <c r="F160" s="17"/>
    </row>
    <row r="161" spans="1:6" ht="12.75">
      <c r="A161" s="9">
        <v>2</v>
      </c>
      <c r="B161" s="10" t="s">
        <v>100</v>
      </c>
      <c r="C161" s="10" t="e">
        <f>VLOOKUP(D161,$B$7:$C$34,2,1)</f>
        <v>#N/A</v>
      </c>
      <c r="D161" s="11"/>
      <c r="E161" s="12">
        <f>F161-F164</f>
        <v>0</v>
      </c>
      <c r="F161" s="13"/>
    </row>
    <row r="162" spans="1:6" ht="12.75">
      <c r="A162" s="9"/>
      <c r="B162" s="10"/>
      <c r="C162" s="10" t="e">
        <f>VLOOKUP(D162,$B$7:$C$34,2,1)</f>
        <v>#N/A</v>
      </c>
      <c r="D162" s="11"/>
      <c r="E162" s="12">
        <f>F161-F164</f>
        <v>0</v>
      </c>
      <c r="F162" s="13"/>
    </row>
    <row r="163" spans="1:6" ht="12.75">
      <c r="A163" s="9"/>
      <c r="B163" s="10"/>
      <c r="C163" s="10" t="e">
        <f>VLOOKUP(D163,$B$7:$C$34,2,1)</f>
        <v>#N/A</v>
      </c>
      <c r="D163" s="11"/>
      <c r="E163" s="12">
        <f>F161-F164</f>
        <v>0</v>
      </c>
      <c r="F163" s="13"/>
    </row>
    <row r="164" spans="1:6" ht="12.75">
      <c r="A164" s="9"/>
      <c r="B164" s="14" t="s">
        <v>101</v>
      </c>
      <c r="C164" s="14" t="e">
        <f>VLOOKUP(D164,$B$7:$C$34,2,1)</f>
        <v>#N/A</v>
      </c>
      <c r="D164" s="15"/>
      <c r="E164" s="16">
        <f>F164-F161</f>
        <v>0</v>
      </c>
      <c r="F164" s="17"/>
    </row>
    <row r="165" spans="1:6" ht="12.75">
      <c r="A165" s="9"/>
      <c r="B165" s="14"/>
      <c r="C165" s="14" t="e">
        <f>VLOOKUP(D165,$B$7:$C$34,2,1)</f>
        <v>#N/A</v>
      </c>
      <c r="D165" s="15"/>
      <c r="E165" s="16">
        <f>F164-F161</f>
        <v>0</v>
      </c>
      <c r="F165" s="17"/>
    </row>
    <row r="166" spans="1:6" ht="12.75">
      <c r="A166" s="9"/>
      <c r="B166" s="14"/>
      <c r="C166" s="14" t="e">
        <f>VLOOKUP(D166,$B$7:$C$34,2,1)</f>
        <v>#N/A</v>
      </c>
      <c r="D166" s="15"/>
      <c r="E166" s="16">
        <f>F164-F161</f>
        <v>0</v>
      </c>
      <c r="F166" s="17"/>
    </row>
    <row r="167" spans="1:6" ht="12.75">
      <c r="A167" s="9">
        <v>3</v>
      </c>
      <c r="B167" s="10" t="s">
        <v>100</v>
      </c>
      <c r="C167" s="10" t="e">
        <f>VLOOKUP(D167,$B$7:$C$34,2,1)</f>
        <v>#N/A</v>
      </c>
      <c r="D167" s="11"/>
      <c r="E167" s="12">
        <f>F167-F170</f>
        <v>0</v>
      </c>
      <c r="F167" s="13"/>
    </row>
    <row r="168" spans="1:6" ht="12.75">
      <c r="A168" s="9"/>
      <c r="B168" s="10"/>
      <c r="C168" s="10" t="e">
        <f>VLOOKUP(D168,$B$7:$C$34,2,1)</f>
        <v>#N/A</v>
      </c>
      <c r="D168" s="11"/>
      <c r="E168" s="12">
        <f>F167-F170</f>
        <v>0</v>
      </c>
      <c r="F168" s="13"/>
    </row>
    <row r="169" spans="1:6" ht="12.75">
      <c r="A169" s="9"/>
      <c r="B169" s="10"/>
      <c r="C169" s="10" t="e">
        <f>VLOOKUP(D169,$B$7:$C$34,2,1)</f>
        <v>#N/A</v>
      </c>
      <c r="D169" s="11"/>
      <c r="E169" s="12">
        <f>F167-F170</f>
        <v>0</v>
      </c>
      <c r="F169" s="13"/>
    </row>
    <row r="170" spans="1:6" ht="12.75">
      <c r="A170" s="9"/>
      <c r="B170" s="14" t="s">
        <v>101</v>
      </c>
      <c r="C170" s="14" t="e">
        <f>VLOOKUP(D170,$B$7:$C$34,2,1)</f>
        <v>#N/A</v>
      </c>
      <c r="D170" s="15"/>
      <c r="E170" s="16">
        <f>F170-F167</f>
        <v>0</v>
      </c>
      <c r="F170" s="17"/>
    </row>
    <row r="171" spans="1:6" ht="12.75">
      <c r="A171" s="9"/>
      <c r="B171" s="14"/>
      <c r="C171" s="14" t="e">
        <f>VLOOKUP(D171,$B$7:$C$34,2,1)</f>
        <v>#N/A</v>
      </c>
      <c r="D171" s="15"/>
      <c r="E171" s="16">
        <f>F170-F167</f>
        <v>0</v>
      </c>
      <c r="F171" s="17"/>
    </row>
    <row r="172" spans="1:6" ht="12.75">
      <c r="A172" s="9"/>
      <c r="B172" s="14"/>
      <c r="C172" s="14" t="e">
        <f>VLOOKUP(D172,$B$7:$C$34,2,1)</f>
        <v>#N/A</v>
      </c>
      <c r="D172" s="15"/>
      <c r="E172" s="16">
        <f>F170-F167</f>
        <v>0</v>
      </c>
      <c r="F172" s="17"/>
    </row>
    <row r="173" spans="1:6" ht="12.75">
      <c r="A173" s="9">
        <v>4</v>
      </c>
      <c r="B173" s="10" t="s">
        <v>100</v>
      </c>
      <c r="C173" s="10" t="e">
        <f>VLOOKUP(D173,$B$7:$C$34,2,1)</f>
        <v>#N/A</v>
      </c>
      <c r="D173" s="11"/>
      <c r="E173" s="12">
        <f>F173-F176</f>
        <v>0</v>
      </c>
      <c r="F173" s="13"/>
    </row>
    <row r="174" spans="1:6" ht="12.75">
      <c r="A174" s="9"/>
      <c r="B174" s="10"/>
      <c r="C174" s="10" t="e">
        <f>VLOOKUP(D174,$B$7:$C$34,2,1)</f>
        <v>#N/A</v>
      </c>
      <c r="D174" s="11"/>
      <c r="E174" s="12">
        <f>F173-F176</f>
        <v>0</v>
      </c>
      <c r="F174" s="13"/>
    </row>
    <row r="175" spans="1:6" ht="12.75">
      <c r="A175" s="9"/>
      <c r="B175" s="10"/>
      <c r="C175" s="10" t="e">
        <f>VLOOKUP(D175,$B$7:$C$34,2,1)</f>
        <v>#N/A</v>
      </c>
      <c r="D175" s="11"/>
      <c r="E175" s="12">
        <f>F173-F176</f>
        <v>0</v>
      </c>
      <c r="F175" s="13"/>
    </row>
    <row r="176" spans="1:6" ht="12.75">
      <c r="A176" s="9"/>
      <c r="B176" s="14" t="s">
        <v>101</v>
      </c>
      <c r="C176" s="14" t="e">
        <f>VLOOKUP(D176,$B$7:$C$34,2,1)</f>
        <v>#N/A</v>
      </c>
      <c r="D176" s="15"/>
      <c r="E176" s="16">
        <f>F176-F173</f>
        <v>0</v>
      </c>
      <c r="F176" s="17"/>
    </row>
    <row r="177" spans="1:6" ht="12.75">
      <c r="A177" s="9"/>
      <c r="B177" s="14"/>
      <c r="C177" s="14" t="e">
        <f>VLOOKUP(D177,$B$7:$C$34,2,1)</f>
        <v>#N/A</v>
      </c>
      <c r="D177" s="15"/>
      <c r="E177" s="16">
        <f>F176-F173</f>
        <v>0</v>
      </c>
      <c r="F177" s="17"/>
    </row>
    <row r="178" spans="1:6" ht="12.75">
      <c r="A178" s="9"/>
      <c r="B178" s="14"/>
      <c r="C178" s="14" t="e">
        <f>VLOOKUP(D178,$B$7:$C$34,2,1)</f>
        <v>#N/A</v>
      </c>
      <c r="D178" s="15"/>
      <c r="E178" s="16">
        <f>F176-F173</f>
        <v>0</v>
      </c>
      <c r="F178" s="17"/>
    </row>
  </sheetData>
  <sheetProtection selectLockedCells="1" selectUnlockedCells="1"/>
  <mergeCells count="114">
    <mergeCell ref="A37:F37"/>
    <mergeCell ref="A38:A43"/>
    <mergeCell ref="B38:B40"/>
    <mergeCell ref="F38:F40"/>
    <mergeCell ref="B41:B43"/>
    <mergeCell ref="F41:F43"/>
    <mergeCell ref="A44:A49"/>
    <mergeCell ref="B44:B46"/>
    <mergeCell ref="F44:F46"/>
    <mergeCell ref="B47:B49"/>
    <mergeCell ref="F47:F49"/>
    <mergeCell ref="A50:A55"/>
    <mergeCell ref="B50:B52"/>
    <mergeCell ref="F50:F52"/>
    <mergeCell ref="B53:B55"/>
    <mergeCell ref="F53:F55"/>
    <mergeCell ref="A56:A61"/>
    <mergeCell ref="B56:B58"/>
    <mergeCell ref="F56:F58"/>
    <mergeCell ref="B59:B61"/>
    <mergeCell ref="F59:F61"/>
    <mergeCell ref="A62:A67"/>
    <mergeCell ref="B62:B64"/>
    <mergeCell ref="F62:F64"/>
    <mergeCell ref="B65:B67"/>
    <mergeCell ref="F65:F67"/>
    <mergeCell ref="A68:A73"/>
    <mergeCell ref="B68:B70"/>
    <mergeCell ref="F68:F70"/>
    <mergeCell ref="B71:B73"/>
    <mergeCell ref="F71:F73"/>
    <mergeCell ref="A76:F76"/>
    <mergeCell ref="A77:A82"/>
    <mergeCell ref="B77:B79"/>
    <mergeCell ref="F77:F79"/>
    <mergeCell ref="B80:B82"/>
    <mergeCell ref="F80:F82"/>
    <mergeCell ref="A83:A88"/>
    <mergeCell ref="B83:B85"/>
    <mergeCell ref="F83:F85"/>
    <mergeCell ref="B86:B88"/>
    <mergeCell ref="F86:F88"/>
    <mergeCell ref="A89:A94"/>
    <mergeCell ref="B89:B91"/>
    <mergeCell ref="F89:F91"/>
    <mergeCell ref="B92:B94"/>
    <mergeCell ref="F92:F94"/>
    <mergeCell ref="A95:A100"/>
    <mergeCell ref="B95:B97"/>
    <mergeCell ref="F95:F97"/>
    <mergeCell ref="B98:B100"/>
    <mergeCell ref="F98:F100"/>
    <mergeCell ref="A101:A106"/>
    <mergeCell ref="B101:B103"/>
    <mergeCell ref="F101:F103"/>
    <mergeCell ref="B104:B106"/>
    <mergeCell ref="F104:F106"/>
    <mergeCell ref="A107:A112"/>
    <mergeCell ref="B107:B109"/>
    <mergeCell ref="F107:F109"/>
    <mergeCell ref="B110:B112"/>
    <mergeCell ref="F110:F112"/>
    <mergeCell ref="A115:F115"/>
    <mergeCell ref="A116:A121"/>
    <mergeCell ref="B116:B118"/>
    <mergeCell ref="F116:F118"/>
    <mergeCell ref="B119:B121"/>
    <mergeCell ref="F119:F121"/>
    <mergeCell ref="A122:A127"/>
    <mergeCell ref="B122:B124"/>
    <mergeCell ref="F122:F124"/>
    <mergeCell ref="B125:B127"/>
    <mergeCell ref="F125:F127"/>
    <mergeCell ref="A128:A133"/>
    <mergeCell ref="B128:B130"/>
    <mergeCell ref="F128:F130"/>
    <mergeCell ref="B131:B133"/>
    <mergeCell ref="F131:F133"/>
    <mergeCell ref="A134:A139"/>
    <mergeCell ref="B134:B136"/>
    <mergeCell ref="F134:F136"/>
    <mergeCell ref="B137:B139"/>
    <mergeCell ref="F137:F139"/>
    <mergeCell ref="A140:A145"/>
    <mergeCell ref="B140:B142"/>
    <mergeCell ref="F140:F142"/>
    <mergeCell ref="B143:B145"/>
    <mergeCell ref="F143:F145"/>
    <mergeCell ref="A146:A151"/>
    <mergeCell ref="B146:B148"/>
    <mergeCell ref="F146:F148"/>
    <mergeCell ref="B149:B151"/>
    <mergeCell ref="F149:F151"/>
    <mergeCell ref="A154:F154"/>
    <mergeCell ref="A155:A160"/>
    <mergeCell ref="B155:B157"/>
    <mergeCell ref="F155:F157"/>
    <mergeCell ref="B158:B160"/>
    <mergeCell ref="F158:F160"/>
    <mergeCell ref="A161:A166"/>
    <mergeCell ref="B161:B163"/>
    <mergeCell ref="F161:F163"/>
    <mergeCell ref="B164:B166"/>
    <mergeCell ref="F164:F166"/>
    <mergeCell ref="A167:A172"/>
    <mergeCell ref="B167:B169"/>
    <mergeCell ref="F167:F169"/>
    <mergeCell ref="B170:B172"/>
    <mergeCell ref="F170:F172"/>
    <mergeCell ref="A173:A178"/>
    <mergeCell ref="B173:B175"/>
    <mergeCell ref="F173:F175"/>
    <mergeCell ref="B176:B178"/>
    <mergeCell ref="F176:F17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9"/>
  <sheetViews>
    <sheetView zoomScale="80" zoomScaleNormal="80" workbookViewId="0" topLeftCell="A1">
      <selection activeCell="H14" sqref="H14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6" width="7.7109375" style="0" customWidth="1"/>
    <col min="7" max="7" width="2.00390625" style="0" customWidth="1"/>
    <col min="8" max="8" width="6.421875" style="0" customWidth="1"/>
    <col min="9" max="9" width="7.140625" style="0" customWidth="1"/>
    <col min="10" max="10" width="8.8515625" style="0" customWidth="1"/>
    <col min="11" max="11" width="10.57421875" style="0" customWidth="1"/>
    <col min="12" max="12" width="7.28125" style="0" customWidth="1"/>
    <col min="13" max="16384" width="11.57421875" style="0" customWidth="1"/>
  </cols>
  <sheetData>
    <row r="1" spans="1:2" ht="12.75">
      <c r="A1" t="s">
        <v>104</v>
      </c>
      <c r="B1" s="6">
        <v>39941</v>
      </c>
    </row>
    <row r="2" ht="12.75">
      <c r="A2" t="s">
        <v>91</v>
      </c>
    </row>
    <row r="3" ht="12.75">
      <c r="A3" s="7">
        <f>B1</f>
        <v>39941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56</v>
      </c>
      <c r="B7">
        <v>1</v>
      </c>
      <c r="C7" t="str">
        <f>VLOOKUP(A7,Teilnehmer!$A$4:$B$99,2,1)</f>
        <v>Xavier</v>
      </c>
      <c r="D7" s="3">
        <f>VLOOKUP(B7,D$34:E$69,2,0)</f>
        <v>5</v>
      </c>
      <c r="E7" s="3">
        <f>VLOOKUP($B7,$D$73:$E$102,2,0)</f>
        <v>-11</v>
      </c>
      <c r="F7" s="3">
        <f>VLOOKUP($B7,$D$106:$E$129,2,0)</f>
        <v>-2</v>
      </c>
      <c r="H7" s="3">
        <f>COUNTIF(D7:G7,"&gt;0")</f>
        <v>1</v>
      </c>
      <c r="I7" s="3">
        <f>SUM(D7:G7)</f>
        <v>-8</v>
      </c>
      <c r="J7" s="3">
        <f>H7+I7*0.01</f>
        <v>0.92</v>
      </c>
      <c r="K7" s="3">
        <f>RANK(J7,$J$7:$J$49,0)</f>
        <v>19</v>
      </c>
      <c r="L7" s="3">
        <f>VLOOKUP(K7,Punkteverteilung!$A$2:$B$91,2,0)</f>
        <v>1</v>
      </c>
    </row>
    <row r="8" spans="1:12" ht="12.75">
      <c r="A8">
        <v>1</v>
      </c>
      <c r="B8">
        <v>2</v>
      </c>
      <c r="C8" t="str">
        <f>VLOOKUP(A8,Teilnehmer!$A$4:$B$99,2,1)</f>
        <v>Achim</v>
      </c>
      <c r="D8" s="3">
        <f>VLOOKUP(B8,D$34:E$69,2,0)</f>
        <v>-5</v>
      </c>
      <c r="E8" s="3">
        <f>VLOOKUP($B8,$D$73:$E$102,2,0)</f>
        <v>-6</v>
      </c>
      <c r="H8" s="3">
        <f>COUNTIF(D8:G8,"&gt;0")</f>
        <v>0</v>
      </c>
      <c r="I8" s="3">
        <f>SUM(D8:G8)</f>
        <v>-11</v>
      </c>
      <c r="J8" s="3">
        <f>H8+I8*0.01</f>
        <v>-0.11</v>
      </c>
      <c r="K8" s="3">
        <f>RANK(J8,$J$7:$J$49,0)</f>
        <v>24</v>
      </c>
      <c r="L8" s="3">
        <f>VLOOKUP(K8,Punkteverteilung!$A$2:$B$91,2,0)</f>
        <v>1</v>
      </c>
    </row>
    <row r="9" spans="1:12" ht="12.75">
      <c r="A9">
        <v>24</v>
      </c>
      <c r="B9">
        <v>3</v>
      </c>
      <c r="C9" t="str">
        <f>VLOOKUP(A9,Teilnehmer!$A$4:$B$99,2,1)</f>
        <v>Helga</v>
      </c>
      <c r="D9" s="3">
        <f>VLOOKUP(B9,D$34:E$69,2,0)</f>
        <v>-4</v>
      </c>
      <c r="H9" s="3">
        <f>COUNTIF(D9:G9,"&gt;0")</f>
        <v>0</v>
      </c>
      <c r="I9" s="3">
        <f>SUM(D9:G9)</f>
        <v>-4</v>
      </c>
      <c r="J9" s="3">
        <f>H9+I9*0.01</f>
        <v>-0.04</v>
      </c>
      <c r="K9" s="3">
        <f>RANK(J9,$J$7:$J$49,0)</f>
        <v>20</v>
      </c>
      <c r="L9" s="3">
        <f>VLOOKUP(K9,Punkteverteilung!$A$2:$B$91,2,0)</f>
        <v>1</v>
      </c>
    </row>
    <row r="10" spans="1:12" ht="12.75">
      <c r="A10">
        <v>51</v>
      </c>
      <c r="B10">
        <v>4</v>
      </c>
      <c r="C10" t="str">
        <f>VLOOKUP(A10,Teilnehmer!$A$4:$B$99,2,1)</f>
        <v>Thomas</v>
      </c>
      <c r="D10" s="3">
        <f>VLOOKUP(B10,D$34:E$69,2,0)</f>
        <v>3</v>
      </c>
      <c r="E10" s="3">
        <f>VLOOKUP($B10,$D$73:$E$102,2,0)</f>
        <v>-8</v>
      </c>
      <c r="H10" s="3">
        <f>COUNTIF(D10:G10,"&gt;0")</f>
        <v>1</v>
      </c>
      <c r="I10" s="3">
        <f>SUM(D10:G10)</f>
        <v>-5</v>
      </c>
      <c r="J10" s="3">
        <f>H10+I10*0.01</f>
        <v>0.95</v>
      </c>
      <c r="K10" s="3">
        <f>RANK(J10,$J$7:$J$49,0)</f>
        <v>17</v>
      </c>
      <c r="L10" s="3">
        <f>VLOOKUP(K10,Punkteverteilung!$A$2:$B$91,2,0)</f>
        <v>1</v>
      </c>
    </row>
    <row r="11" spans="1:12" ht="12.75">
      <c r="A11">
        <v>21</v>
      </c>
      <c r="B11">
        <v>5</v>
      </c>
      <c r="C11" t="str">
        <f>VLOOKUP(A11,Teilnehmer!$A$4:$B$99,2,1)</f>
        <v>Gerhard</v>
      </c>
      <c r="D11" s="3">
        <f>VLOOKUP(B11,D$34:E$69,2,0)</f>
        <v>-7</v>
      </c>
      <c r="E11" s="3">
        <f>VLOOKUP($B11,$D$73:$E$102,2,0)</f>
        <v>-3</v>
      </c>
      <c r="H11" s="3">
        <f>COUNTIF(D11:G11,"&gt;0")</f>
        <v>0</v>
      </c>
      <c r="I11" s="3">
        <f>SUM(D11:G11)</f>
        <v>-10</v>
      </c>
      <c r="J11" s="3">
        <f>H11+I11*0.01</f>
        <v>-0.1</v>
      </c>
      <c r="K11" s="3">
        <f>RANK(J11,$J$7:$J$49,0)</f>
        <v>23</v>
      </c>
      <c r="L11" s="3">
        <f>VLOOKUP(K11,Punkteverteilung!$A$2:$B$91,2,0)</f>
        <v>1</v>
      </c>
    </row>
    <row r="12" spans="1:12" ht="12.75">
      <c r="A12">
        <v>11</v>
      </c>
      <c r="B12">
        <v>6</v>
      </c>
      <c r="C12" t="str">
        <f>VLOOKUP(A12,Teilnehmer!$A$4:$B$99,2,1)</f>
        <v>Daniel</v>
      </c>
      <c r="D12" s="3">
        <f>VLOOKUP(B12,D$34:E$69,2,0)</f>
        <v>-1</v>
      </c>
      <c r="E12" s="3">
        <f>VLOOKUP($B12,$D$73:$E$102,2,0)</f>
        <v>6</v>
      </c>
      <c r="F12" s="3">
        <f>VLOOKUP($B12,$D$106:$E$129,2,0)</f>
        <v>3</v>
      </c>
      <c r="H12" s="3">
        <f>COUNTIF(D12:G12,"&gt;0")</f>
        <v>2</v>
      </c>
      <c r="I12" s="3">
        <f>SUM(D12:G12)</f>
        <v>8</v>
      </c>
      <c r="J12" s="3">
        <f>H12+I12*0.01</f>
        <v>2.08</v>
      </c>
      <c r="K12" s="3">
        <f>RANK(J12,$J$7:$J$49,0)</f>
        <v>6</v>
      </c>
      <c r="L12" s="3">
        <f>VLOOKUP(K12,Punkteverteilung!$A$2:$B$91,2,0)</f>
        <v>2</v>
      </c>
    </row>
    <row r="13" spans="1:12" ht="12.75">
      <c r="A13">
        <v>4</v>
      </c>
      <c r="B13">
        <v>7</v>
      </c>
      <c r="C13" t="str">
        <f>VLOOKUP(A13,Teilnehmer!$A$4:$B$99,2,1)</f>
        <v>Andreas</v>
      </c>
      <c r="D13" s="3">
        <f>VLOOKUP(B13,D$34:E$69,2,0)</f>
        <v>7</v>
      </c>
      <c r="E13" s="3">
        <f>VLOOKUP($B13,$D$73:$E$102,2,0)</f>
        <v>3</v>
      </c>
      <c r="F13" s="3">
        <f>VLOOKUP($B13,$D$106:$E$129,2,0)</f>
        <v>3</v>
      </c>
      <c r="H13" s="3">
        <f>COUNTIF(D13:G13,"&gt;0")</f>
        <v>3</v>
      </c>
      <c r="I13" s="3">
        <f>SUM(D13:G13)</f>
        <v>13</v>
      </c>
      <c r="J13" s="3">
        <f>H13+I13*0.01</f>
        <v>3.13</v>
      </c>
      <c r="K13" s="3">
        <f>RANK(J13,$J$7:$J$49,0)</f>
        <v>2</v>
      </c>
      <c r="L13" s="3">
        <f>VLOOKUP(K13,Punkteverteilung!$A$2:$B$91,2,0)</f>
        <v>7</v>
      </c>
    </row>
    <row r="14" spans="1:12" ht="12.75">
      <c r="A14">
        <v>41</v>
      </c>
      <c r="B14">
        <v>8</v>
      </c>
      <c r="C14" t="str">
        <f>VLOOKUP(A14,Teilnehmer!$A$4:$B$99,2,1)</f>
        <v>Oswin</v>
      </c>
      <c r="D14" s="3">
        <f>VLOOKUP(B14,D$34:E$69,2,0)</f>
        <v>-4</v>
      </c>
      <c r="E14" s="3">
        <f>VLOOKUP($B14,$D$73:$E$102,2,0)</f>
        <v>3</v>
      </c>
      <c r="F14" s="3">
        <f>VLOOKUP($B14,$D$106:$E$129,2,0)</f>
        <v>-2</v>
      </c>
      <c r="H14" s="3">
        <f>COUNTIF(D14:G14,"&gt;0")</f>
        <v>1</v>
      </c>
      <c r="I14" s="3">
        <f>SUM(D14:G14)</f>
        <v>-3</v>
      </c>
      <c r="J14" s="3">
        <f>H14+I14*0.01</f>
        <v>0.97</v>
      </c>
      <c r="K14" s="3">
        <f>RANK(J14,$J$7:$J$49,0)</f>
        <v>15</v>
      </c>
      <c r="L14" s="3">
        <f>VLOOKUP(K14,Punkteverteilung!$A$2:$B$91,2,0)</f>
        <v>1</v>
      </c>
    </row>
    <row r="15" spans="1:12" ht="12.75">
      <c r="A15">
        <v>40</v>
      </c>
      <c r="B15">
        <v>9</v>
      </c>
      <c r="C15" t="str">
        <f>VLOOKUP(A15,Teilnehmer!$A$4:$B$99,2,1)</f>
        <v>Michele</v>
      </c>
      <c r="D15" s="3">
        <f>VLOOKUP(B15,D$34:E$69,2,0)</f>
        <v>4</v>
      </c>
      <c r="E15" s="3">
        <f>VLOOKUP($B15,$D$73:$E$102,2,0)</f>
        <v>11</v>
      </c>
      <c r="F15" s="3">
        <f>VLOOKUP($B15,$D$106:$E$129,2,0)</f>
        <v>-2</v>
      </c>
      <c r="H15" s="3">
        <f>COUNTIF(D15:G15,"&gt;0")</f>
        <v>2</v>
      </c>
      <c r="I15" s="3">
        <f>SUM(D15:G15)</f>
        <v>13</v>
      </c>
      <c r="J15" s="3">
        <f>H15+I15*0.01</f>
        <v>2.13</v>
      </c>
      <c r="K15" s="3">
        <f>RANK(J15,$J$7:$J$49,0)</f>
        <v>4</v>
      </c>
      <c r="L15" s="3">
        <f>VLOOKUP(K15,Punkteverteilung!$A$2:$B$91,2,0)</f>
        <v>4</v>
      </c>
    </row>
    <row r="16" spans="1:12" ht="12.75">
      <c r="A16">
        <v>23</v>
      </c>
      <c r="B16">
        <v>10</v>
      </c>
      <c r="C16" t="str">
        <f>VLOOKUP(A16,Teilnehmer!$A$4:$B$99,2,1)</f>
        <v>Heiko</v>
      </c>
      <c r="D16" s="3">
        <f>VLOOKUP(B16,D$34:E$69,2,0)</f>
        <v>-8</v>
      </c>
      <c r="E16" s="3">
        <f>VLOOKUP($B16,$D$73:$E$102,2,0)</f>
        <v>11</v>
      </c>
      <c r="F16" s="3">
        <f>VLOOKUP($B16,$D$106:$E$129,2,0)</f>
        <v>2</v>
      </c>
      <c r="H16" s="3">
        <f>COUNTIF(D16:G16,"&gt;0")</f>
        <v>2</v>
      </c>
      <c r="I16" s="3">
        <f>SUM(D16:G16)</f>
        <v>5</v>
      </c>
      <c r="J16" s="3">
        <f>H16+I16*0.01</f>
        <v>2.05</v>
      </c>
      <c r="K16" s="3">
        <f>RANK(J16,$J$7:$J$49,0)</f>
        <v>7</v>
      </c>
      <c r="L16" s="3">
        <f>VLOOKUP(K16,Punkteverteilung!$A$2:$B$91,2,0)</f>
        <v>1</v>
      </c>
    </row>
    <row r="17" spans="1:12" ht="12.75">
      <c r="A17">
        <v>53</v>
      </c>
      <c r="B17">
        <v>11</v>
      </c>
      <c r="C17" t="str">
        <f>VLOOKUP(A17,Teilnehmer!$A$4:$B$99,2,1)</f>
        <v>Ulrich</v>
      </c>
      <c r="D17" s="3">
        <f>VLOOKUP(B17,D$34:E$69,2,0)</f>
        <v>8</v>
      </c>
      <c r="E17" s="3">
        <f>VLOOKUP($B17,$D$73:$E$102,2,0)</f>
        <v>-6</v>
      </c>
      <c r="F17" s="3">
        <f>VLOOKUP($B17,$D$106:$E$129,2,0)</f>
        <v>-2</v>
      </c>
      <c r="H17" s="3">
        <f>COUNTIF(D17:G17,"&gt;0")</f>
        <v>1</v>
      </c>
      <c r="I17" s="3">
        <f>SUM(D17:G17)</f>
        <v>0</v>
      </c>
      <c r="J17" s="3">
        <f>H17+I17*0.01</f>
        <v>1</v>
      </c>
      <c r="K17" s="3">
        <f>RANK(J17,$J$7:$J$49,0)</f>
        <v>14</v>
      </c>
      <c r="L17" s="3">
        <f>VLOOKUP(K17,Punkteverteilung!$A$2:$B$91,2,0)</f>
        <v>1</v>
      </c>
    </row>
    <row r="18" spans="1:12" ht="12.75">
      <c r="A18">
        <v>20</v>
      </c>
      <c r="B18">
        <v>12</v>
      </c>
      <c r="C18" t="str">
        <f>VLOOKUP(A18,Teilnehmer!$A$4:$B$99,2,1)</f>
        <v>Friedrich</v>
      </c>
      <c r="D18" s="3">
        <f>VLOOKUP(B18,D$34:E$69,2,0)</f>
        <v>1</v>
      </c>
      <c r="E18" s="3">
        <f>VLOOKUP($B18,$D$73:$E$102,2,0)</f>
        <v>-3</v>
      </c>
      <c r="F18" s="3">
        <f>VLOOKUP($B18,$D$106:$E$129,2,0)</f>
        <v>2</v>
      </c>
      <c r="H18" s="3">
        <f>COUNTIF(D18:G18,"&gt;0")</f>
        <v>2</v>
      </c>
      <c r="I18" s="3">
        <f>SUM(D18:G18)</f>
        <v>0</v>
      </c>
      <c r="J18" s="3">
        <f>H18+I18*0.01</f>
        <v>2</v>
      </c>
      <c r="K18" s="3">
        <f>RANK(J18,$J$7:$J$49,0)</f>
        <v>8</v>
      </c>
      <c r="L18" s="3">
        <f>VLOOKUP(K18,Punkteverteilung!$A$2:$B$91,2,0)</f>
        <v>1</v>
      </c>
    </row>
    <row r="19" spans="1:12" ht="12.75">
      <c r="A19">
        <v>34</v>
      </c>
      <c r="B19">
        <v>13</v>
      </c>
      <c r="C19" t="str">
        <f>VLOOKUP(A19,Teilnehmer!$A$4:$B$99,2,1)</f>
        <v>Leopold</v>
      </c>
      <c r="D19" s="3">
        <f>VLOOKUP(B19,D$34:E$69,2,0)</f>
        <v>5</v>
      </c>
      <c r="E19" s="3">
        <f>VLOOKUP($B19,$D$73:$E$102,2,0)</f>
        <v>2</v>
      </c>
      <c r="F19" s="3">
        <f>VLOOKUP($B19,$D$106:$E$129,2,0)</f>
        <v>2</v>
      </c>
      <c r="H19" s="3">
        <f>COUNTIF(D19:G19,"&gt;0")</f>
        <v>3</v>
      </c>
      <c r="I19" s="3">
        <f>SUM(D19:G19)</f>
        <v>9</v>
      </c>
      <c r="J19" s="3">
        <f>H19+I19*0.01</f>
        <v>3.09</v>
      </c>
      <c r="K19" s="3">
        <f>RANK(J19,$J$7:$J$49,0)</f>
        <v>3</v>
      </c>
      <c r="L19" s="3">
        <f>VLOOKUP(K19,Punkteverteilung!$A$2:$B$91,2,0)</f>
        <v>5</v>
      </c>
    </row>
    <row r="20" spans="1:12" ht="12.75">
      <c r="A20">
        <v>8</v>
      </c>
      <c r="B20">
        <v>14</v>
      </c>
      <c r="C20" t="str">
        <f>VLOOKUP(A20,Teilnehmer!$A$4:$B$99,2,1)</f>
        <v>Christiane</v>
      </c>
      <c r="D20" s="3">
        <f>VLOOKUP(B20,D$34:E$69,2,0)</f>
        <v>8</v>
      </c>
      <c r="E20" s="3">
        <f>VLOOKUP($B20,$D$73:$E$102,2,0)</f>
        <v>8</v>
      </c>
      <c r="F20" s="3">
        <f>VLOOKUP($B20,$D$106:$E$129,2,0)</f>
        <v>2</v>
      </c>
      <c r="H20" s="3">
        <f>COUNTIF(D20:G20,"&gt;0")</f>
        <v>3</v>
      </c>
      <c r="I20" s="3">
        <f>SUM(D20:G20)</f>
        <v>18</v>
      </c>
      <c r="J20" s="3">
        <f>H20+I20*0.01</f>
        <v>3.18</v>
      </c>
      <c r="K20" s="3">
        <f>RANK(J20,$J$7:$J$49,0)</f>
        <v>1</v>
      </c>
      <c r="L20" s="3">
        <f>VLOOKUP(K20,Punkteverteilung!$A$2:$B$91,2,0)</f>
        <v>10</v>
      </c>
    </row>
    <row r="21" spans="1:12" ht="12.75">
      <c r="A21">
        <v>79</v>
      </c>
      <c r="B21">
        <v>15</v>
      </c>
      <c r="C21" t="str">
        <f>VLOOKUP(A21,Teilnehmer!$A$4:$B$99,2,1)</f>
        <v>Steffen</v>
      </c>
      <c r="D21" s="3">
        <f>VLOOKUP(B21,D$34:E$69,2,0)</f>
        <v>1</v>
      </c>
      <c r="H21" s="3">
        <f>COUNTIF(D21:G21,"&gt;0")</f>
        <v>1</v>
      </c>
      <c r="I21" s="3">
        <f>SUM(D21:G21)</f>
        <v>1</v>
      </c>
      <c r="J21" s="3">
        <f>H21+I21*0.01</f>
        <v>1.01</v>
      </c>
      <c r="K21" s="3">
        <f>RANK(J21,$J$7:$J$49,0)</f>
        <v>13</v>
      </c>
      <c r="L21" s="3">
        <f>VLOOKUP(K21,Punkteverteilung!$A$2:$B$91,2,0)</f>
        <v>1</v>
      </c>
    </row>
    <row r="22" spans="1:12" ht="12.75">
      <c r="A22">
        <v>33</v>
      </c>
      <c r="B22">
        <v>16</v>
      </c>
      <c r="C22" t="str">
        <f>VLOOKUP(A22,Teilnehmer!$A$4:$B$99,2,1)</f>
        <v>Leo</v>
      </c>
      <c r="D22" s="3">
        <f>VLOOKUP(B22,D$34:E$69,2,0)</f>
        <v>7</v>
      </c>
      <c r="E22" s="3">
        <f>VLOOKUP($B22,$D$73:$E$102,2,0)</f>
        <v>-2</v>
      </c>
      <c r="F22" s="3">
        <f>VLOOKUP($B22,$D$106:$E$129,2,0)</f>
        <v>7</v>
      </c>
      <c r="H22" s="3">
        <f>COUNTIF(D22:G22,"&gt;0")</f>
        <v>2</v>
      </c>
      <c r="I22" s="3">
        <f>SUM(D22:G22)</f>
        <v>12</v>
      </c>
      <c r="J22" s="3">
        <f>H22+I22*0.01</f>
        <v>2.12</v>
      </c>
      <c r="K22" s="3">
        <f>RANK(J22,$J$7:$J$49,0)</f>
        <v>5</v>
      </c>
      <c r="L22" s="3">
        <f>VLOOKUP(K22,Punkteverteilung!$A$2:$B$91,2,0)</f>
        <v>3</v>
      </c>
    </row>
    <row r="23" spans="1:12" ht="12.75">
      <c r="A23">
        <v>9</v>
      </c>
      <c r="B23">
        <v>17</v>
      </c>
      <c r="C23" t="str">
        <f>VLOOKUP(A23,Teilnehmer!$A$4:$B$99,2,1)</f>
        <v>Christina</v>
      </c>
      <c r="D23" s="3">
        <f>VLOOKUP(B23,D$34:E$69,2,0)</f>
        <v>-5</v>
      </c>
      <c r="E23" s="3">
        <f>VLOOKUP($B23,$D$73:$E$102,2,0)</f>
        <v>-8</v>
      </c>
      <c r="F23" s="3">
        <f>VLOOKUP($B23,$D$106:$E$129,2,0)</f>
        <v>7</v>
      </c>
      <c r="H23" s="3">
        <f>COUNTIF(D23:G23,"&gt;0")</f>
        <v>1</v>
      </c>
      <c r="I23" s="3">
        <f>SUM(D23:G23)</f>
        <v>-6</v>
      </c>
      <c r="J23" s="3">
        <f>H23+I23*0.01</f>
        <v>0.94</v>
      </c>
      <c r="K23" s="3">
        <f>RANK(J23,$J$7:$J$49,0)</f>
        <v>18</v>
      </c>
      <c r="L23" s="3">
        <f>VLOOKUP(K23,Punkteverteilung!$A$2:$B$91,2,0)</f>
        <v>1</v>
      </c>
    </row>
    <row r="24" spans="1:12" ht="12.75">
      <c r="A24">
        <v>78</v>
      </c>
      <c r="B24">
        <v>18</v>
      </c>
      <c r="C24" t="str">
        <f>VLOOKUP(A24,Teilnehmer!$A$4:$B$99,2,1)</f>
        <v>Carmelo jun.</v>
      </c>
      <c r="D24" s="3">
        <f>VLOOKUP(B24,D$34:E$69,2,0)</f>
        <v>-7</v>
      </c>
      <c r="E24" s="3">
        <f>VLOOKUP($B24,$D$73:$E$102,2,0)</f>
        <v>-11</v>
      </c>
      <c r="F24" s="3">
        <f>VLOOKUP($B24,$D$106:$E$129,2,0)</f>
        <v>-3</v>
      </c>
      <c r="H24" s="3">
        <f>COUNTIF(D24:G24,"&gt;0")</f>
        <v>0</v>
      </c>
      <c r="I24" s="3">
        <f>SUM(D24:G24)</f>
        <v>-21</v>
      </c>
      <c r="J24" s="3">
        <f>H24+I24*0.01</f>
        <v>-0.21</v>
      </c>
      <c r="K24" s="3">
        <f>RANK(J24,$J$7:$J$49,0)</f>
        <v>25</v>
      </c>
      <c r="L24" s="3">
        <f>VLOOKUP(K24,Punkteverteilung!$A$2:$B$91,2,0)</f>
        <v>1</v>
      </c>
    </row>
    <row r="25" spans="1:12" ht="12.75">
      <c r="A25">
        <v>16</v>
      </c>
      <c r="B25">
        <v>19</v>
      </c>
      <c r="C25" t="str">
        <f>VLOOKUP(A25,Teilnehmer!$A$4:$B$99,2,1)</f>
        <v>Dieter Staniewski</v>
      </c>
      <c r="D25" s="3">
        <f>VLOOKUP(B25,D$34:E$69,2,0)</f>
        <v>3</v>
      </c>
      <c r="H25" s="3">
        <f>COUNTIF(D25:G25,"&gt;0")</f>
        <v>1</v>
      </c>
      <c r="I25" s="3">
        <f>SUM(D25:G25)</f>
        <v>3</v>
      </c>
      <c r="J25" s="3">
        <f>H25+I25*0.01</f>
        <v>1.03</v>
      </c>
      <c r="K25" s="3">
        <f>RANK(J25,$J$7:$J$49,0)</f>
        <v>10</v>
      </c>
      <c r="L25" s="3">
        <f>VLOOKUP(K25,Punkteverteilung!$A$2:$B$91,2,0)</f>
        <v>1</v>
      </c>
    </row>
    <row r="26" spans="1:12" ht="12.75">
      <c r="A26">
        <v>14</v>
      </c>
      <c r="B26">
        <v>20</v>
      </c>
      <c r="C26" t="str">
        <f>VLOOKUP(A26,Teilnehmer!$A$4:$B$99,2,1)</f>
        <v>Dieter (Neulußheim)</v>
      </c>
      <c r="D26" s="3">
        <f>VLOOKUP(B26,D$34:E$69,2,0)</f>
        <v>-3</v>
      </c>
      <c r="E26" s="3">
        <f>VLOOKUP($B26,$D$73:$E$102,2,0)</f>
        <v>6</v>
      </c>
      <c r="F26" s="3">
        <f>VLOOKUP($B26,$D$106:$E$129,2,0)</f>
        <v>-7</v>
      </c>
      <c r="H26" s="3">
        <f>COUNTIF(D26:G26,"&gt;0")</f>
        <v>1</v>
      </c>
      <c r="I26" s="3">
        <f>SUM(D26:G26)</f>
        <v>-4</v>
      </c>
      <c r="J26" s="3">
        <f>H26+I26*0.01</f>
        <v>0.96</v>
      </c>
      <c r="K26" s="3">
        <f>RANK(J26,$J$7:$J$49,0)</f>
        <v>16</v>
      </c>
      <c r="L26" s="3">
        <f>VLOOKUP(K26,Punkteverteilung!$A$2:$B$91,2,0)</f>
        <v>1</v>
      </c>
    </row>
    <row r="27" spans="1:12" ht="12.75">
      <c r="A27">
        <v>54</v>
      </c>
      <c r="B27">
        <v>21</v>
      </c>
      <c r="C27" t="str">
        <f>VLOOKUP(A27,Teilnehmer!$A$4:$B$99,2,1)</f>
        <v>Willi</v>
      </c>
      <c r="D27" s="3">
        <f>VLOOKUP(B27,D$34:E$69,2,0)</f>
        <v>-1</v>
      </c>
      <c r="E27" s="3">
        <f>VLOOKUP($B27,$D$73:$E$102,2,0)</f>
        <v>-2</v>
      </c>
      <c r="F27" s="3">
        <f>VLOOKUP($B27,$D$106:$E$129,2,0)</f>
        <v>-3</v>
      </c>
      <c r="H27" s="3">
        <f>COUNTIF(D27:G27,"&gt;0")</f>
        <v>0</v>
      </c>
      <c r="I27" s="3">
        <f>SUM(D27:G27)</f>
        <v>-6</v>
      </c>
      <c r="J27" s="3">
        <f>H27+I27*0.01</f>
        <v>-0.06</v>
      </c>
      <c r="K27" s="3">
        <f>RANK(J27,$J$7:$J$49,0)</f>
        <v>21</v>
      </c>
      <c r="L27" s="3">
        <f>VLOOKUP(K27,Punkteverteilung!$A$2:$B$91,2,0)</f>
        <v>1</v>
      </c>
    </row>
    <row r="28" spans="1:12" ht="12.75">
      <c r="A28">
        <v>6</v>
      </c>
      <c r="B28">
        <v>22</v>
      </c>
      <c r="C28" t="str">
        <f>VLOOKUP(A28,Teilnehmer!$A$4:$B$99,2,1)</f>
        <v>August</v>
      </c>
      <c r="D28" s="3">
        <f>VLOOKUP(B28,D$34:E$69,2,0)</f>
        <v>-8</v>
      </c>
      <c r="H28" s="3">
        <f>COUNTIF(D28:G28,"&gt;0")</f>
        <v>0</v>
      </c>
      <c r="I28" s="3">
        <f>SUM(D28:G28)</f>
        <v>-8</v>
      </c>
      <c r="J28" s="3">
        <f>H28+I28*0.01</f>
        <v>-0.08</v>
      </c>
      <c r="K28" s="3">
        <f>RANK(J28,$J$7:$J$49,0)</f>
        <v>22</v>
      </c>
      <c r="L28" s="3">
        <f>VLOOKUP(K28,Punkteverteilung!$A$2:$B$91,2,0)</f>
        <v>1</v>
      </c>
    </row>
    <row r="29" spans="1:12" ht="12.75">
      <c r="A29">
        <v>29</v>
      </c>
      <c r="B29">
        <v>23</v>
      </c>
      <c r="C29" t="str">
        <f>VLOOKUP(A29,Teilnehmer!$A$4:$B$99,2,1)</f>
        <v>Josef </v>
      </c>
      <c r="D29" s="3">
        <f>VLOOKUP(B29,D$34:E$69,2,0)</f>
        <v>-3</v>
      </c>
      <c r="E29" s="3">
        <f>VLOOKUP($B29,$D$73:$E$102,2,0)</f>
        <v>8</v>
      </c>
      <c r="F29" s="3">
        <f>VLOOKUP($B29,$D$106:$E$129,2,0)</f>
        <v>-3</v>
      </c>
      <c r="H29" s="3">
        <f>COUNTIF(D29:G29,"&gt;0")</f>
        <v>1</v>
      </c>
      <c r="I29" s="3">
        <f>SUM(D29:G29)</f>
        <v>2</v>
      </c>
      <c r="J29" s="3">
        <f>H29+I29*0.01</f>
        <v>1.02</v>
      </c>
      <c r="K29" s="3">
        <f>RANK(J29,$J$7:$J$49,0)</f>
        <v>12</v>
      </c>
      <c r="L29" s="3">
        <f>VLOOKUP(K29,Punkteverteilung!$A$2:$B$91,2,0)</f>
        <v>1</v>
      </c>
    </row>
    <row r="30" spans="1:12" ht="12.75">
      <c r="A30">
        <v>50</v>
      </c>
      <c r="B30">
        <v>24</v>
      </c>
      <c r="C30" t="str">
        <f>VLOOKUP(A30,Teilnehmer!$A$4:$B$99,2,1)</f>
        <v>Steffi</v>
      </c>
      <c r="D30" s="3">
        <f>VLOOKUP(B30,D$34:E$69,2,0)</f>
        <v>4</v>
      </c>
      <c r="E30" s="3">
        <f>VLOOKUP($B30,$D$73:$E$102,2,0)</f>
        <v>2</v>
      </c>
      <c r="F30" s="3">
        <f>VLOOKUP($B30,$D$106:$E$129,2,0)</f>
        <v>-7</v>
      </c>
      <c r="H30" s="3">
        <f>COUNTIF(D30:G30,"&gt;0")</f>
        <v>2</v>
      </c>
      <c r="I30" s="3">
        <f>SUM(D30:G30)</f>
        <v>-1</v>
      </c>
      <c r="J30" s="3">
        <f>H30+I30*0.01</f>
        <v>1.99</v>
      </c>
      <c r="K30" s="3">
        <f>RANK(J30,$J$7:$J$49,0)</f>
        <v>9</v>
      </c>
      <c r="L30" s="3">
        <f>VLOOKUP(K30,Punkteverteilung!$A$2:$B$91,2,0)</f>
        <v>1</v>
      </c>
    </row>
    <row r="31" spans="1:12" ht="12.75">
      <c r="A31">
        <v>42</v>
      </c>
      <c r="B31">
        <v>25</v>
      </c>
      <c r="C31" t="str">
        <f>VLOOKUP(A31,Teilnehmer!$A$4:$B$99,2,1)</f>
        <v>Patricia</v>
      </c>
      <c r="F31" s="3">
        <f>VLOOKUP($B31,$D$106:$E$129,2,0)</f>
        <v>3</v>
      </c>
      <c r="H31" s="3">
        <f>COUNTIF(D31:G31,"&gt;0")</f>
        <v>1</v>
      </c>
      <c r="I31" s="3">
        <f>SUM(D31:G31)</f>
        <v>3</v>
      </c>
      <c r="J31" s="3">
        <f>H31+I31*0.01</f>
        <v>1.03</v>
      </c>
      <c r="K31" s="3">
        <f>RANK(J31,$J$7:$J$49,0)</f>
        <v>10</v>
      </c>
      <c r="L31" s="3">
        <f>VLOOKUP(K31,Punkteverteilung!$A$2:$B$91,2,0)</f>
        <v>1</v>
      </c>
    </row>
    <row r="33" spans="1:6" ht="12.75">
      <c r="A33" s="8" t="s">
        <v>93</v>
      </c>
      <c r="B33" s="8"/>
      <c r="C33" s="8"/>
      <c r="D33" s="8"/>
      <c r="E33" s="8"/>
      <c r="F33" s="8"/>
    </row>
    <row r="34" spans="1:6" ht="12.75">
      <c r="A34" s="9">
        <v>1</v>
      </c>
      <c r="B34" s="10" t="s">
        <v>100</v>
      </c>
      <c r="C34" s="10" t="str">
        <f>VLOOKUP(D34,$B$7:$C$30,2,1)</f>
        <v>Oswin</v>
      </c>
      <c r="D34" s="11">
        <v>8</v>
      </c>
      <c r="E34" s="12">
        <f>F34-F37</f>
        <v>-4</v>
      </c>
      <c r="F34" s="13">
        <v>9</v>
      </c>
    </row>
    <row r="35" spans="1:6" ht="12.75">
      <c r="A35" s="9"/>
      <c r="B35" s="10"/>
      <c r="C35" s="10" t="str">
        <f>VLOOKUP(D35,$B$7:$C$30,2,1)</f>
        <v>Helga</v>
      </c>
      <c r="D35" s="11">
        <v>3</v>
      </c>
      <c r="E35" s="12">
        <f>F34-F37</f>
        <v>-4</v>
      </c>
      <c r="F35" s="13"/>
    </row>
    <row r="36" spans="1:6" ht="12.75">
      <c r="A36" s="9"/>
      <c r="B36" s="10"/>
      <c r="C36" s="10" t="e">
        <f>VLOOKUP(D36,$B$7:$C$30,2,1)</f>
        <v>#N/A</v>
      </c>
      <c r="D36" s="11"/>
      <c r="E36" s="12">
        <f>F34-F37</f>
        <v>-4</v>
      </c>
      <c r="F36" s="13"/>
    </row>
    <row r="37" spans="1:6" ht="12.75">
      <c r="A37" s="9"/>
      <c r="B37" s="14" t="s">
        <v>101</v>
      </c>
      <c r="C37" s="14" t="str">
        <f>VLOOKUP(D37,$B$7:$C$30,2,1)</f>
        <v>Michele</v>
      </c>
      <c r="D37" s="15">
        <v>9</v>
      </c>
      <c r="E37" s="16">
        <f>F37-F34</f>
        <v>4</v>
      </c>
      <c r="F37" s="17">
        <v>13</v>
      </c>
    </row>
    <row r="38" spans="1:6" ht="12.75">
      <c r="A38" s="9"/>
      <c r="B38" s="14"/>
      <c r="C38" s="14" t="str">
        <f>VLOOKUP(D38,$B$7:$C$30,2,1)</f>
        <v>Steffi</v>
      </c>
      <c r="D38" s="15">
        <v>24</v>
      </c>
      <c r="E38" s="16">
        <f>F37-F34</f>
        <v>4</v>
      </c>
      <c r="F38" s="17"/>
    </row>
    <row r="39" spans="1:6" ht="12.75">
      <c r="A39" s="9"/>
      <c r="B39" s="14"/>
      <c r="C39" s="14" t="e">
        <f>VLOOKUP(D39,$B$7:$C$30,2,1)</f>
        <v>#N/A</v>
      </c>
      <c r="D39" s="15"/>
      <c r="E39" s="16">
        <f>F37-F34</f>
        <v>4</v>
      </c>
      <c r="F39" s="17"/>
    </row>
    <row r="40" spans="1:6" ht="12.75">
      <c r="A40" s="9">
        <v>2</v>
      </c>
      <c r="B40" s="10" t="s">
        <v>100</v>
      </c>
      <c r="C40" s="10" t="str">
        <f>VLOOKUP(D40,$B$7:$C$30,2,1)</f>
        <v>Gerhard</v>
      </c>
      <c r="D40" s="11">
        <v>5</v>
      </c>
      <c r="E40" s="12">
        <f>F40-F43</f>
        <v>-7</v>
      </c>
      <c r="F40" s="13">
        <v>6</v>
      </c>
    </row>
    <row r="41" spans="1:6" ht="12.75">
      <c r="A41" s="9"/>
      <c r="B41" s="10"/>
      <c r="C41" s="10" t="str">
        <f>VLOOKUP(D41,$B$7:$C$30,2,1)</f>
        <v>Carmelo jun.</v>
      </c>
      <c r="D41" s="11">
        <v>18</v>
      </c>
      <c r="E41" s="12">
        <f>F40-F43</f>
        <v>-7</v>
      </c>
      <c r="F41" s="13"/>
    </row>
    <row r="42" spans="1:6" ht="12.75">
      <c r="A42" s="9"/>
      <c r="B42" s="10"/>
      <c r="C42" s="10" t="e">
        <f>VLOOKUP(D42,$B$7:$C$30,2,1)</f>
        <v>#N/A</v>
      </c>
      <c r="D42" s="11"/>
      <c r="E42" s="12">
        <f>F40-F43</f>
        <v>-7</v>
      </c>
      <c r="F42" s="13"/>
    </row>
    <row r="43" spans="1:6" ht="12.75">
      <c r="A43" s="9"/>
      <c r="B43" s="14" t="s">
        <v>101</v>
      </c>
      <c r="C43" s="14" t="str">
        <f>VLOOKUP(D43,$B$7:$C$30,2,1)</f>
        <v>Leo</v>
      </c>
      <c r="D43" s="15">
        <v>16</v>
      </c>
      <c r="E43" s="16">
        <f>F43-F40</f>
        <v>7</v>
      </c>
      <c r="F43" s="17">
        <v>13</v>
      </c>
    </row>
    <row r="44" spans="1:6" ht="12.75">
      <c r="A44" s="9"/>
      <c r="B44" s="14"/>
      <c r="C44" s="14" t="str">
        <f>VLOOKUP(D44,$B$7:$C$30,2,1)</f>
        <v>Andreas</v>
      </c>
      <c r="D44" s="15">
        <v>7</v>
      </c>
      <c r="E44" s="16">
        <f>F43-F40</f>
        <v>7</v>
      </c>
      <c r="F44" s="17"/>
    </row>
    <row r="45" spans="1:6" ht="12.75">
      <c r="A45" s="9"/>
      <c r="B45" s="14"/>
      <c r="C45" s="14" t="e">
        <f>VLOOKUP(D45,$B$7:$C$30,2,1)</f>
        <v>#N/A</v>
      </c>
      <c r="D45" s="15"/>
      <c r="E45" s="16">
        <f>F43-F40</f>
        <v>7</v>
      </c>
      <c r="F45" s="17"/>
    </row>
    <row r="46" spans="1:6" ht="12.75">
      <c r="A46" s="9">
        <v>3</v>
      </c>
      <c r="B46" s="10" t="s">
        <v>100</v>
      </c>
      <c r="C46" s="10" t="str">
        <f>VLOOKUP(D46,$B$7:$C$30,2,1)</f>
        <v>Friedrich</v>
      </c>
      <c r="D46" s="11">
        <v>12</v>
      </c>
      <c r="E46" s="12">
        <f>F46-F49</f>
        <v>1</v>
      </c>
      <c r="F46" s="13">
        <v>13</v>
      </c>
    </row>
    <row r="47" spans="1:6" ht="12.75">
      <c r="A47" s="9"/>
      <c r="B47" s="10"/>
      <c r="C47" s="10" t="str">
        <f>VLOOKUP(D47,$B$7:$C$30,2,1)</f>
        <v>Steffen</v>
      </c>
      <c r="D47" s="11">
        <v>15</v>
      </c>
      <c r="E47" s="12">
        <f>F46-F49</f>
        <v>1</v>
      </c>
      <c r="F47" s="13"/>
    </row>
    <row r="48" spans="1:6" ht="12.75">
      <c r="A48" s="9"/>
      <c r="B48" s="10"/>
      <c r="C48" s="10" t="e">
        <f>VLOOKUP(D48,$B$7:$C$30,2,1)</f>
        <v>#N/A</v>
      </c>
      <c r="D48" s="11"/>
      <c r="E48" s="12">
        <f>F46-F49</f>
        <v>1</v>
      </c>
      <c r="F48" s="13"/>
    </row>
    <row r="49" spans="1:6" ht="12.75">
      <c r="A49" s="9"/>
      <c r="B49" s="14" t="s">
        <v>101</v>
      </c>
      <c r="C49" s="14" t="str">
        <f>VLOOKUP(D49,$B$7:$C$30,2,1)</f>
        <v>Daniel</v>
      </c>
      <c r="D49" s="15">
        <v>6</v>
      </c>
      <c r="E49" s="16">
        <f>F49-F46</f>
        <v>-1</v>
      </c>
      <c r="F49" s="17">
        <v>12</v>
      </c>
    </row>
    <row r="50" spans="1:6" ht="12.75">
      <c r="A50" s="9"/>
      <c r="B50" s="14"/>
      <c r="C50" s="14" t="str">
        <f>VLOOKUP(D50,$B$7:$C$30,2,1)</f>
        <v>Willi</v>
      </c>
      <c r="D50" s="15">
        <v>21</v>
      </c>
      <c r="E50" s="16">
        <f>F49-F46</f>
        <v>-1</v>
      </c>
      <c r="F50" s="17"/>
    </row>
    <row r="51" spans="1:6" ht="12.75">
      <c r="A51" s="9"/>
      <c r="B51" s="14"/>
      <c r="C51" s="14" t="e">
        <f>VLOOKUP(D51,$B$7:$C$30,2,1)</f>
        <v>#N/A</v>
      </c>
      <c r="D51" s="15"/>
      <c r="E51" s="16">
        <f>F49-F46</f>
        <v>-1</v>
      </c>
      <c r="F51" s="17"/>
    </row>
    <row r="52" spans="1:6" ht="12.75">
      <c r="A52" s="9">
        <v>4</v>
      </c>
      <c r="B52" s="10" t="s">
        <v>100</v>
      </c>
      <c r="C52" s="10" t="str">
        <f>VLOOKUP(D52,$B$7:$C$30,2,1)</f>
        <v>Thomas</v>
      </c>
      <c r="D52" s="11">
        <v>4</v>
      </c>
      <c r="E52" s="12">
        <f>F52-F55</f>
        <v>3</v>
      </c>
      <c r="F52" s="13">
        <v>13</v>
      </c>
    </row>
    <row r="53" spans="1:6" ht="12.75">
      <c r="A53" s="9"/>
      <c r="B53" s="10"/>
      <c r="C53" s="10" t="str">
        <f>VLOOKUP(D53,$B$7:$C$30,2,1)</f>
        <v>Dieter Staniewski</v>
      </c>
      <c r="D53" s="11">
        <v>19</v>
      </c>
      <c r="E53" s="12">
        <f>F52-F55</f>
        <v>3</v>
      </c>
      <c r="F53" s="13"/>
    </row>
    <row r="54" spans="1:6" ht="12.75">
      <c r="A54" s="9"/>
      <c r="B54" s="10"/>
      <c r="C54" s="10" t="e">
        <f>VLOOKUP(D54,$B$7:$C$30,2,1)</f>
        <v>#N/A</v>
      </c>
      <c r="D54" s="11"/>
      <c r="E54" s="12">
        <f>F52-F55</f>
        <v>3</v>
      </c>
      <c r="F54" s="13"/>
    </row>
    <row r="55" spans="1:6" ht="12.75">
      <c r="A55" s="9"/>
      <c r="B55" s="14" t="s">
        <v>101</v>
      </c>
      <c r="C55" s="14" t="str">
        <f>VLOOKUP(D55,$B$7:$C$30,2,1)</f>
        <v>Dieter (Neulußheim)</v>
      </c>
      <c r="D55" s="15">
        <v>20</v>
      </c>
      <c r="E55" s="16">
        <f>F55-F52</f>
        <v>-3</v>
      </c>
      <c r="F55" s="17">
        <v>10</v>
      </c>
    </row>
    <row r="56" spans="1:6" ht="12.75">
      <c r="A56" s="9"/>
      <c r="B56" s="14"/>
      <c r="C56" s="14" t="str">
        <f>VLOOKUP(D56,$B$7:$C$30,2,1)</f>
        <v>Josef </v>
      </c>
      <c r="D56" s="15">
        <v>23</v>
      </c>
      <c r="E56" s="16">
        <f>F55-F52</f>
        <v>-3</v>
      </c>
      <c r="F56" s="17"/>
    </row>
    <row r="57" spans="1:6" ht="12.75">
      <c r="A57" s="9"/>
      <c r="B57" s="14"/>
      <c r="C57" s="14" t="e">
        <f>VLOOKUP(D57,$B$7:$C$30,2,1)</f>
        <v>#N/A</v>
      </c>
      <c r="D57" s="15"/>
      <c r="E57" s="16">
        <f>F55-F52</f>
        <v>-3</v>
      </c>
      <c r="F57" s="17"/>
    </row>
    <row r="58" spans="1:6" ht="12.75">
      <c r="A58" s="9">
        <v>5</v>
      </c>
      <c r="B58" s="10" t="s">
        <v>100</v>
      </c>
      <c r="C58" s="10" t="str">
        <f>VLOOKUP(D58,$B$7:$C$30,2,1)</f>
        <v>Christiane</v>
      </c>
      <c r="D58" s="11">
        <v>14</v>
      </c>
      <c r="E58" s="12">
        <f>F58-F61</f>
        <v>8</v>
      </c>
      <c r="F58" s="13">
        <v>13</v>
      </c>
    </row>
    <row r="59" spans="1:6" ht="12.75">
      <c r="A59" s="9"/>
      <c r="B59" s="10"/>
      <c r="C59" s="10" t="str">
        <f>VLOOKUP(D59,$B$7:$C$30,2,1)</f>
        <v>Ulrich</v>
      </c>
      <c r="D59" s="11">
        <v>11</v>
      </c>
      <c r="E59" s="12">
        <f>F58-F61</f>
        <v>8</v>
      </c>
      <c r="F59" s="13"/>
    </row>
    <row r="60" spans="1:6" ht="12.75">
      <c r="A60" s="9"/>
      <c r="B60" s="10"/>
      <c r="C60" s="10" t="e">
        <f>VLOOKUP(D60,$B$7:$C$30,2,1)</f>
        <v>#N/A</v>
      </c>
      <c r="D60" s="11"/>
      <c r="E60" s="12">
        <f>F58-F61</f>
        <v>8</v>
      </c>
      <c r="F60" s="13"/>
    </row>
    <row r="61" spans="1:6" ht="12.75">
      <c r="A61" s="9"/>
      <c r="B61" s="14" t="s">
        <v>101</v>
      </c>
      <c r="C61" s="14" t="str">
        <f>VLOOKUP(D61,$B$7:$C$30,2,1)</f>
        <v>Heiko</v>
      </c>
      <c r="D61" s="18">
        <v>10</v>
      </c>
      <c r="E61" s="16">
        <f>F61-F58</f>
        <v>-8</v>
      </c>
      <c r="F61" s="17">
        <v>5</v>
      </c>
    </row>
    <row r="62" spans="1:6" ht="12.75">
      <c r="A62" s="9"/>
      <c r="B62" s="14"/>
      <c r="C62" s="14" t="str">
        <f>VLOOKUP(D62,$B$7:$C$30,2,1)</f>
        <v>August</v>
      </c>
      <c r="D62" s="18">
        <v>22</v>
      </c>
      <c r="E62" s="16">
        <f>F61-F58</f>
        <v>-8</v>
      </c>
      <c r="F62" s="17"/>
    </row>
    <row r="63" spans="1:6" ht="12.75">
      <c r="A63" s="9"/>
      <c r="B63" s="14"/>
      <c r="C63" s="14" t="e">
        <f>VLOOKUP(D63,$B$7:$C$30,2,1)</f>
        <v>#N/A</v>
      </c>
      <c r="D63" s="18"/>
      <c r="E63" s="16">
        <f>F61-F58</f>
        <v>-8</v>
      </c>
      <c r="F63" s="17"/>
    </row>
    <row r="64" spans="1:6" ht="12.75">
      <c r="A64" s="9">
        <v>6</v>
      </c>
      <c r="B64" s="10" t="s">
        <v>100</v>
      </c>
      <c r="C64" s="10" t="str">
        <f>VLOOKUP(D64,$B$7:$C$30,2,1)</f>
        <v>Leopold</v>
      </c>
      <c r="D64" s="11">
        <v>13</v>
      </c>
      <c r="E64" s="12">
        <f>F64-F67</f>
        <v>5</v>
      </c>
      <c r="F64" s="13">
        <v>13</v>
      </c>
    </row>
    <row r="65" spans="1:6" ht="12.75">
      <c r="A65" s="9"/>
      <c r="B65" s="10"/>
      <c r="C65" s="10" t="str">
        <f>VLOOKUP(D65,$B$7:$C$30,2,1)</f>
        <v>Xavier</v>
      </c>
      <c r="D65" s="11">
        <v>1</v>
      </c>
      <c r="E65" s="12">
        <f>F64-F67</f>
        <v>5</v>
      </c>
      <c r="F65" s="13"/>
    </row>
    <row r="66" spans="1:6" ht="12.75">
      <c r="A66" s="9"/>
      <c r="B66" s="10"/>
      <c r="C66" s="10" t="e">
        <f>VLOOKUP(D66,$B$7:$C$30,2,1)</f>
        <v>#N/A</v>
      </c>
      <c r="D66" s="11"/>
      <c r="E66" s="12">
        <f>F64-F67</f>
        <v>5</v>
      </c>
      <c r="F66" s="13"/>
    </row>
    <row r="67" spans="1:6" ht="12.75">
      <c r="A67" s="9"/>
      <c r="B67" s="14" t="s">
        <v>101</v>
      </c>
      <c r="C67" s="14" t="str">
        <f>VLOOKUP(D67,$B$7:$C$30,2,1)</f>
        <v>Christina</v>
      </c>
      <c r="D67" s="15">
        <v>17</v>
      </c>
      <c r="E67" s="16">
        <f>F67-F64</f>
        <v>-5</v>
      </c>
      <c r="F67" s="17">
        <v>8</v>
      </c>
    </row>
    <row r="68" spans="1:6" ht="12.75">
      <c r="A68" s="9"/>
      <c r="B68" s="14"/>
      <c r="C68" s="14" t="str">
        <f>VLOOKUP(D68,$B$7:$C$30,2,1)</f>
        <v>Achim</v>
      </c>
      <c r="D68" s="15">
        <v>2</v>
      </c>
      <c r="E68" s="16">
        <f>F67-F64</f>
        <v>-5</v>
      </c>
      <c r="F68" s="17"/>
    </row>
    <row r="69" spans="1:6" ht="12.75">
      <c r="A69" s="9"/>
      <c r="B69" s="14"/>
      <c r="C69" s="14" t="e">
        <f>VLOOKUP(D69,$B$7:$C$30,2,1)</f>
        <v>#N/A</v>
      </c>
      <c r="D69" s="15"/>
      <c r="E69" s="16">
        <f>F67-F64</f>
        <v>-5</v>
      </c>
      <c r="F69" s="17"/>
    </row>
    <row r="70" ht="10.5" customHeight="1"/>
    <row r="72" spans="1:6" ht="12.75">
      <c r="A72" s="8" t="s">
        <v>94</v>
      </c>
      <c r="B72" s="8"/>
      <c r="C72" s="8"/>
      <c r="D72" s="8"/>
      <c r="E72" s="8"/>
      <c r="F72" s="8"/>
    </row>
    <row r="73" spans="1:6" ht="12.75">
      <c r="A73" s="9">
        <v>1</v>
      </c>
      <c r="B73" s="10" t="s">
        <v>100</v>
      </c>
      <c r="C73" s="10" t="str">
        <f>VLOOKUP(D73,$B$7:$C$30,2,1)</f>
        <v>Friedrich</v>
      </c>
      <c r="D73" s="11">
        <v>12</v>
      </c>
      <c r="E73" s="12">
        <f>F73-F76</f>
        <v>-3</v>
      </c>
      <c r="F73" s="13">
        <v>10</v>
      </c>
    </row>
    <row r="74" spans="1:6" ht="12.75">
      <c r="A74" s="9"/>
      <c r="B74" s="10"/>
      <c r="C74" s="10" t="str">
        <f>VLOOKUP(D74,$B$7:$C$30,2,1)</f>
        <v>Gerhard</v>
      </c>
      <c r="D74" s="11">
        <v>5</v>
      </c>
      <c r="E74" s="12">
        <f>F73-F76</f>
        <v>-3</v>
      </c>
      <c r="F74" s="13"/>
    </row>
    <row r="75" spans="1:6" ht="12.75">
      <c r="A75" s="9"/>
      <c r="B75" s="10"/>
      <c r="C75" s="10" t="e">
        <f>VLOOKUP(D75,$B$7:$C$30,2,1)</f>
        <v>#N/A</v>
      </c>
      <c r="D75" s="11"/>
      <c r="E75" s="12">
        <f>F73-F76</f>
        <v>-3</v>
      </c>
      <c r="F75" s="13"/>
    </row>
    <row r="76" spans="1:6" ht="12.75">
      <c r="A76" s="9"/>
      <c r="B76" s="14" t="s">
        <v>101</v>
      </c>
      <c r="C76" s="14" t="str">
        <f>VLOOKUP(D76,$B$7:$C$30,2,1)</f>
        <v>Andreas</v>
      </c>
      <c r="D76" s="15">
        <v>7</v>
      </c>
      <c r="E76" s="16">
        <f>F76-F73</f>
        <v>3</v>
      </c>
      <c r="F76" s="17">
        <v>13</v>
      </c>
    </row>
    <row r="77" spans="1:6" ht="12.75">
      <c r="A77" s="9"/>
      <c r="B77" s="14"/>
      <c r="C77" s="14" t="str">
        <f>VLOOKUP(D77,$B$7:$C$30,2,1)</f>
        <v>Oswin</v>
      </c>
      <c r="D77" s="15">
        <v>8</v>
      </c>
      <c r="E77" s="16">
        <f>F76-F73</f>
        <v>3</v>
      </c>
      <c r="F77" s="17"/>
    </row>
    <row r="78" spans="1:6" ht="12.75">
      <c r="A78" s="9"/>
      <c r="B78" s="14"/>
      <c r="C78" s="14" t="e">
        <f>VLOOKUP(D78,$B$7:$C$30,2,1)</f>
        <v>#N/A</v>
      </c>
      <c r="D78" s="15"/>
      <c r="E78" s="16">
        <f>F76-F73</f>
        <v>3</v>
      </c>
      <c r="F78" s="17"/>
    </row>
    <row r="79" spans="1:6" ht="12.75">
      <c r="A79" s="9">
        <v>2</v>
      </c>
      <c r="B79" s="10" t="s">
        <v>100</v>
      </c>
      <c r="C79" s="10" t="str">
        <f>VLOOKUP(D79,$B$7:$C$30,2,1)</f>
        <v>Michele</v>
      </c>
      <c r="D79" s="11">
        <v>9</v>
      </c>
      <c r="E79" s="12">
        <f>F79-F82</f>
        <v>11</v>
      </c>
      <c r="F79" s="13">
        <v>13</v>
      </c>
    </row>
    <row r="80" spans="1:6" ht="12.75">
      <c r="A80" s="9"/>
      <c r="B80" s="10"/>
      <c r="C80" s="10" t="str">
        <f>VLOOKUP(D80,$B$7:$C$30,2,1)</f>
        <v>Heiko</v>
      </c>
      <c r="D80" s="11">
        <v>10</v>
      </c>
      <c r="E80" s="12">
        <f>F79-F82</f>
        <v>11</v>
      </c>
      <c r="F80" s="13"/>
    </row>
    <row r="81" spans="1:6" ht="12.75">
      <c r="A81" s="9"/>
      <c r="B81" s="10"/>
      <c r="C81" s="10" t="e">
        <f>VLOOKUP(D81,$B$7:$C$30,2,1)</f>
        <v>#N/A</v>
      </c>
      <c r="D81" s="11"/>
      <c r="E81" s="12">
        <f>F79-F82</f>
        <v>11</v>
      </c>
      <c r="F81" s="13"/>
    </row>
    <row r="82" spans="1:6" ht="12.75">
      <c r="A82" s="9"/>
      <c r="B82" s="14" t="s">
        <v>101</v>
      </c>
      <c r="C82" s="14" t="str">
        <f>VLOOKUP(D82,$B$7:$C$30,2,1)</f>
        <v>Xavier</v>
      </c>
      <c r="D82" s="15">
        <v>1</v>
      </c>
      <c r="E82" s="16">
        <f>F82-F79</f>
        <v>-11</v>
      </c>
      <c r="F82" s="17">
        <v>2</v>
      </c>
    </row>
    <row r="83" spans="1:6" ht="12.75">
      <c r="A83" s="9"/>
      <c r="B83" s="14"/>
      <c r="C83" s="14" t="str">
        <f>VLOOKUP(D83,$B$7:$C$30,2,1)</f>
        <v>Carmelo jun.</v>
      </c>
      <c r="D83" s="15">
        <v>18</v>
      </c>
      <c r="E83" s="16">
        <f>F82-F79</f>
        <v>-11</v>
      </c>
      <c r="F83" s="17"/>
    </row>
    <row r="84" spans="1:6" ht="12.75">
      <c r="A84" s="9"/>
      <c r="B84" s="14"/>
      <c r="C84" s="14" t="e">
        <f>VLOOKUP(D84,$B$7:$C$30,2,1)</f>
        <v>#N/A</v>
      </c>
      <c r="D84" s="15"/>
      <c r="E84" s="16">
        <f>F82-F79</f>
        <v>-11</v>
      </c>
      <c r="F84" s="17"/>
    </row>
    <row r="85" spans="1:6" ht="12.75">
      <c r="A85" s="9">
        <v>3</v>
      </c>
      <c r="B85" s="10" t="s">
        <v>100</v>
      </c>
      <c r="C85" s="10" t="str">
        <f>VLOOKUP(D85,$B$7:$C$30,2,1)</f>
        <v>Steffi</v>
      </c>
      <c r="D85" s="11">
        <v>24</v>
      </c>
      <c r="E85" s="12">
        <f>F85-F88</f>
        <v>2</v>
      </c>
      <c r="F85" s="13">
        <v>13</v>
      </c>
    </row>
    <row r="86" spans="1:6" ht="12.75">
      <c r="A86" s="9"/>
      <c r="B86" s="10"/>
      <c r="C86" s="10" t="str">
        <f>VLOOKUP(D86,$B$7:$C$30,2,1)</f>
        <v>Leopold</v>
      </c>
      <c r="D86" s="11">
        <v>13</v>
      </c>
      <c r="E86" s="12">
        <f>F85-F88</f>
        <v>2</v>
      </c>
      <c r="F86" s="13"/>
    </row>
    <row r="87" spans="1:6" ht="12.75">
      <c r="A87" s="9"/>
      <c r="B87" s="10"/>
      <c r="C87" s="10" t="e">
        <f>VLOOKUP(D87,$B$7:$C$30,2,1)</f>
        <v>#N/A</v>
      </c>
      <c r="D87" s="11"/>
      <c r="E87" s="12">
        <f>F85-F88</f>
        <v>2</v>
      </c>
      <c r="F87" s="13"/>
    </row>
    <row r="88" spans="1:6" ht="12.75">
      <c r="A88" s="9"/>
      <c r="B88" s="14" t="s">
        <v>101</v>
      </c>
      <c r="C88" s="14" t="str">
        <f>VLOOKUP(D88,$B$7:$C$30,2,1)</f>
        <v>Willi</v>
      </c>
      <c r="D88" s="15">
        <v>21</v>
      </c>
      <c r="E88" s="16">
        <f>F88-F85</f>
        <v>-2</v>
      </c>
      <c r="F88" s="17">
        <v>11</v>
      </c>
    </row>
    <row r="89" spans="1:6" ht="12.75">
      <c r="A89" s="9"/>
      <c r="B89" s="14"/>
      <c r="C89" s="14" t="str">
        <f>VLOOKUP(D89,$B$7:$C$30,2,1)</f>
        <v>Leo</v>
      </c>
      <c r="D89" s="15">
        <v>16</v>
      </c>
      <c r="E89" s="16">
        <f>F88-F85</f>
        <v>-2</v>
      </c>
      <c r="F89" s="17"/>
    </row>
    <row r="90" spans="1:6" ht="12.75">
      <c r="A90" s="9"/>
      <c r="B90" s="14"/>
      <c r="C90" s="14" t="e">
        <f>VLOOKUP(D90,$B$7:$C$30,2,1)</f>
        <v>#N/A</v>
      </c>
      <c r="D90" s="15"/>
      <c r="E90" s="16">
        <f>F88-F85</f>
        <v>-2</v>
      </c>
      <c r="F90" s="17"/>
    </row>
    <row r="91" spans="1:6" ht="12.75">
      <c r="A91" s="9">
        <v>4</v>
      </c>
      <c r="B91" s="10" t="s">
        <v>100</v>
      </c>
      <c r="C91" s="10" t="str">
        <f>VLOOKUP(D91,$B$7:$C$30,2,1)</f>
        <v>Christina</v>
      </c>
      <c r="D91" s="11">
        <v>17</v>
      </c>
      <c r="E91" s="12">
        <f>F91-F94</f>
        <v>-8</v>
      </c>
      <c r="F91" s="13">
        <v>5</v>
      </c>
    </row>
    <row r="92" spans="1:6" ht="12.75">
      <c r="A92" s="9"/>
      <c r="B92" s="10"/>
      <c r="C92" s="10" t="str">
        <f>VLOOKUP(D92,$B$7:$C$30,2,1)</f>
        <v>Thomas</v>
      </c>
      <c r="D92" s="11">
        <v>4</v>
      </c>
      <c r="E92" s="12">
        <f>F91-F94</f>
        <v>-8</v>
      </c>
      <c r="F92" s="13"/>
    </row>
    <row r="93" spans="1:6" ht="12.75">
      <c r="A93" s="9"/>
      <c r="B93" s="10"/>
      <c r="C93" s="10" t="e">
        <f>VLOOKUP(D93,$B$7:$C$30,2,1)</f>
        <v>#N/A</v>
      </c>
      <c r="D93" s="11"/>
      <c r="E93" s="12">
        <f>F91-F94</f>
        <v>-8</v>
      </c>
      <c r="F93" s="13"/>
    </row>
    <row r="94" spans="1:6" ht="12.75">
      <c r="A94" s="9"/>
      <c r="B94" s="14" t="s">
        <v>101</v>
      </c>
      <c r="C94" s="14" t="str">
        <f>VLOOKUP(D94,$B$7:$C$30,2,1)</f>
        <v>Christiane</v>
      </c>
      <c r="D94" s="15">
        <v>14</v>
      </c>
      <c r="E94" s="16">
        <f>F94-F91</f>
        <v>8</v>
      </c>
      <c r="F94" s="17">
        <v>13</v>
      </c>
    </row>
    <row r="95" spans="1:6" ht="12.75">
      <c r="A95" s="9"/>
      <c r="B95" s="14"/>
      <c r="C95" s="14" t="str">
        <f>VLOOKUP(D95,$B$7:$C$30,2,1)</f>
        <v>Josef </v>
      </c>
      <c r="D95" s="15">
        <v>23</v>
      </c>
      <c r="E95" s="16">
        <f>F94-F91</f>
        <v>8</v>
      </c>
      <c r="F95" s="17"/>
    </row>
    <row r="96" spans="1:6" ht="12.75">
      <c r="A96" s="9"/>
      <c r="B96" s="14"/>
      <c r="C96" s="14" t="e">
        <f>VLOOKUP(D96,$B$7:$C$30,2,1)</f>
        <v>#N/A</v>
      </c>
      <c r="D96" s="15"/>
      <c r="E96" s="16">
        <f>F94-F91</f>
        <v>8</v>
      </c>
      <c r="F96" s="17"/>
    </row>
    <row r="97" spans="1:6" ht="12.75">
      <c r="A97" s="9">
        <v>5</v>
      </c>
      <c r="B97" s="10" t="s">
        <v>100</v>
      </c>
      <c r="C97" s="10" t="str">
        <f>VLOOKUP(D97,$B$7:$C$30,2,1)</f>
        <v>Daniel</v>
      </c>
      <c r="D97" s="11">
        <v>6</v>
      </c>
      <c r="E97" s="12">
        <f>F97-F100</f>
        <v>6</v>
      </c>
      <c r="F97" s="13">
        <v>13</v>
      </c>
    </row>
    <row r="98" spans="1:6" ht="12.75">
      <c r="A98" s="9"/>
      <c r="B98" s="10"/>
      <c r="C98" s="10" t="str">
        <f>VLOOKUP(D98,$B$7:$C$30,2,1)</f>
        <v>Dieter (Neulußheim)</v>
      </c>
      <c r="D98" s="11">
        <v>20</v>
      </c>
      <c r="E98" s="12">
        <f>F97-F100</f>
        <v>6</v>
      </c>
      <c r="F98" s="13"/>
    </row>
    <row r="99" spans="1:6" ht="12.75">
      <c r="A99" s="9"/>
      <c r="B99" s="10"/>
      <c r="C99" s="10" t="e">
        <f>VLOOKUP(D99,$B$7:$C$30,2,1)</f>
        <v>#N/A</v>
      </c>
      <c r="D99" s="11"/>
      <c r="E99" s="12">
        <f>F97-F100</f>
        <v>6</v>
      </c>
      <c r="F99" s="13"/>
    </row>
    <row r="100" spans="1:6" ht="12.75">
      <c r="A100" s="9"/>
      <c r="B100" s="14" t="s">
        <v>101</v>
      </c>
      <c r="C100" s="14" t="str">
        <f>VLOOKUP(D100,$B$7:$C$30,2,1)</f>
        <v>Ulrich</v>
      </c>
      <c r="D100" s="18">
        <v>11</v>
      </c>
      <c r="E100" s="16">
        <f>F100-F97</f>
        <v>-6</v>
      </c>
      <c r="F100" s="17">
        <v>7</v>
      </c>
    </row>
    <row r="101" spans="1:6" ht="12.75">
      <c r="A101" s="9"/>
      <c r="B101" s="14"/>
      <c r="C101" s="14" t="str">
        <f>VLOOKUP(D101,$B$7:$C$30,2,1)</f>
        <v>Achim</v>
      </c>
      <c r="D101" s="18">
        <v>2</v>
      </c>
      <c r="E101" s="16">
        <f>F100-F97</f>
        <v>-6</v>
      </c>
      <c r="F101" s="17"/>
    </row>
    <row r="102" spans="1:6" ht="12.75">
      <c r="A102" s="9"/>
      <c r="B102" s="14"/>
      <c r="C102" s="14" t="e">
        <f>VLOOKUP(D102,$B$7:$C$30,2,1)</f>
        <v>#N/A</v>
      </c>
      <c r="D102" s="18"/>
      <c r="E102" s="16">
        <f>F100-F97</f>
        <v>-6</v>
      </c>
      <c r="F102" s="17"/>
    </row>
    <row r="105" spans="1:6" ht="12.75">
      <c r="A105" s="8" t="s">
        <v>95</v>
      </c>
      <c r="B105" s="8"/>
      <c r="C105" s="8"/>
      <c r="D105" s="8"/>
      <c r="E105" s="8"/>
      <c r="F105" s="8"/>
    </row>
    <row r="106" spans="1:6" ht="12.75">
      <c r="A106" s="9">
        <v>1</v>
      </c>
      <c r="B106" s="10" t="s">
        <v>100</v>
      </c>
      <c r="C106" s="10" t="str">
        <f>VLOOKUP(D106,$B$7:$C$30,2,1)</f>
        <v>Xavier</v>
      </c>
      <c r="D106" s="11">
        <v>1</v>
      </c>
      <c r="E106" s="12">
        <f>F106-F109</f>
        <v>-2</v>
      </c>
      <c r="F106" s="13">
        <v>11</v>
      </c>
    </row>
    <row r="107" spans="1:6" ht="12.75">
      <c r="A107" s="9"/>
      <c r="B107" s="10"/>
      <c r="C107" s="10" t="str">
        <f>VLOOKUP(D107,$B$7:$C$30,2,1)</f>
        <v>Michele</v>
      </c>
      <c r="D107" s="11">
        <v>9</v>
      </c>
      <c r="E107" s="12">
        <f>F106-F109</f>
        <v>-2</v>
      </c>
      <c r="F107" s="13"/>
    </row>
    <row r="108" spans="1:6" ht="12.75">
      <c r="A108" s="9"/>
      <c r="B108" s="10"/>
      <c r="C108" s="10" t="e">
        <f>VLOOKUP(D108,$B$7:$C$30,2,1)</f>
        <v>#N/A</v>
      </c>
      <c r="D108" s="11"/>
      <c r="E108" s="12">
        <f>F106-F109</f>
        <v>-2</v>
      </c>
      <c r="F108" s="13"/>
    </row>
    <row r="109" spans="1:6" ht="12.75">
      <c r="A109" s="9"/>
      <c r="B109" s="14" t="s">
        <v>101</v>
      </c>
      <c r="C109" s="14" t="str">
        <f>VLOOKUP(D109,$B$7:$C$30,2,1)</f>
        <v>Heiko</v>
      </c>
      <c r="D109" s="15">
        <v>10</v>
      </c>
      <c r="E109" s="16">
        <f>F109-F106</f>
        <v>2</v>
      </c>
      <c r="F109" s="17">
        <v>13</v>
      </c>
    </row>
    <row r="110" spans="1:6" ht="12.75">
      <c r="A110" s="9"/>
      <c r="B110" s="14"/>
      <c r="C110" s="14" t="str">
        <f>VLOOKUP(D110,$B$7:$C$30,2,1)</f>
        <v>Christiane</v>
      </c>
      <c r="D110" s="15">
        <v>14</v>
      </c>
      <c r="E110" s="16">
        <f>F109-F106</f>
        <v>2</v>
      </c>
      <c r="F110" s="17"/>
    </row>
    <row r="111" spans="1:6" ht="12.75">
      <c r="A111" s="9"/>
      <c r="B111" s="14"/>
      <c r="C111" s="14" t="e">
        <f>VLOOKUP(D111,$B$7:$C$30,2,1)</f>
        <v>#N/A</v>
      </c>
      <c r="D111" s="15"/>
      <c r="E111" s="16">
        <f>F109-F106</f>
        <v>2</v>
      </c>
      <c r="F111" s="17"/>
    </row>
    <row r="112" spans="1:6" ht="12.75">
      <c r="A112" s="9">
        <v>2</v>
      </c>
      <c r="B112" s="10" t="s">
        <v>100</v>
      </c>
      <c r="C112" s="10" t="str">
        <f>VLOOKUP(D112,$B$7:$C$30,2,1)</f>
        <v>Christina</v>
      </c>
      <c r="D112" s="11">
        <v>17</v>
      </c>
      <c r="E112" s="12">
        <f>F112-F115</f>
        <v>7</v>
      </c>
      <c r="F112" s="13">
        <v>13</v>
      </c>
    </row>
    <row r="113" spans="1:6" ht="12.75">
      <c r="A113" s="9"/>
      <c r="B113" s="10"/>
      <c r="C113" s="10" t="str">
        <f>VLOOKUP(D113,$B$7:$C$30,2,1)</f>
        <v>Leo</v>
      </c>
      <c r="D113" s="11">
        <v>16</v>
      </c>
      <c r="E113" s="12">
        <f>F112-F115</f>
        <v>7</v>
      </c>
      <c r="F113" s="13"/>
    </row>
    <row r="114" spans="1:6" ht="12.75">
      <c r="A114" s="9"/>
      <c r="B114" s="10"/>
      <c r="C114" s="10" t="e">
        <f>VLOOKUP(D114,$B$7:$C$30,2,1)</f>
        <v>#N/A</v>
      </c>
      <c r="D114" s="11"/>
      <c r="E114" s="12">
        <f>F112-F115</f>
        <v>7</v>
      </c>
      <c r="F114" s="13"/>
    </row>
    <row r="115" spans="1:6" ht="12.75">
      <c r="A115" s="9"/>
      <c r="B115" s="14" t="s">
        <v>101</v>
      </c>
      <c r="C115" s="14" t="str">
        <f>VLOOKUP(D115,$B$7:$C$30,2,1)</f>
        <v>Dieter (Neulußheim)</v>
      </c>
      <c r="D115" s="15">
        <v>20</v>
      </c>
      <c r="E115" s="16">
        <f>F115-F112</f>
        <v>-7</v>
      </c>
      <c r="F115" s="17">
        <v>6</v>
      </c>
    </row>
    <row r="116" spans="1:6" ht="12.75">
      <c r="A116" s="9"/>
      <c r="B116" s="14"/>
      <c r="C116" s="14" t="str">
        <f>VLOOKUP(D116,$B$7:$C$30,2,1)</f>
        <v>Steffi</v>
      </c>
      <c r="D116" s="15">
        <v>24</v>
      </c>
      <c r="E116" s="16">
        <f>F115-F112</f>
        <v>-7</v>
      </c>
      <c r="F116" s="17"/>
    </row>
    <row r="117" spans="1:6" ht="12.75">
      <c r="A117" s="9"/>
      <c r="B117" s="14"/>
      <c r="C117" s="14" t="e">
        <f>VLOOKUP(D117,$B$7:$C$30,2,1)</f>
        <v>#N/A</v>
      </c>
      <c r="D117" s="15"/>
      <c r="E117" s="16">
        <f>F115-F112</f>
        <v>-7</v>
      </c>
      <c r="F117" s="17"/>
    </row>
    <row r="118" spans="1:6" ht="12.75">
      <c r="A118" s="9">
        <v>3</v>
      </c>
      <c r="B118" s="10" t="s">
        <v>100</v>
      </c>
      <c r="C118" s="10" t="str">
        <f>VLOOKUP(D118,$B$7:$C$30,2,1)</f>
        <v>Oswin</v>
      </c>
      <c r="D118" s="11">
        <v>8</v>
      </c>
      <c r="E118" s="12">
        <f>F118-F121</f>
        <v>-2</v>
      </c>
      <c r="F118" s="13">
        <v>11</v>
      </c>
    </row>
    <row r="119" spans="1:6" ht="12.75">
      <c r="A119" s="9"/>
      <c r="B119" s="10"/>
      <c r="C119" s="10" t="str">
        <f>VLOOKUP(D119,$B$7:$C$30,2,1)</f>
        <v>Ulrich</v>
      </c>
      <c r="D119" s="11">
        <v>11</v>
      </c>
      <c r="E119" s="12">
        <f>F118-F121</f>
        <v>-2</v>
      </c>
      <c r="F119" s="13"/>
    </row>
    <row r="120" spans="1:6" ht="12.75">
      <c r="A120" s="9"/>
      <c r="B120" s="10"/>
      <c r="C120" s="10" t="e">
        <f>VLOOKUP(D120,$B$7:$C$30,2,1)</f>
        <v>#N/A</v>
      </c>
      <c r="D120" s="11"/>
      <c r="E120" s="12">
        <f>F118-F121</f>
        <v>-2</v>
      </c>
      <c r="F120" s="13"/>
    </row>
    <row r="121" spans="1:6" ht="12.75">
      <c r="A121" s="9"/>
      <c r="B121" s="14" t="s">
        <v>101</v>
      </c>
      <c r="C121" s="14" t="str">
        <f>VLOOKUP(D121,$B$7:$C$30,2,1)</f>
        <v>Friedrich</v>
      </c>
      <c r="D121" s="15">
        <v>12</v>
      </c>
      <c r="E121" s="16">
        <f>F121-F118</f>
        <v>2</v>
      </c>
      <c r="F121" s="17">
        <v>13</v>
      </c>
    </row>
    <row r="122" spans="1:6" ht="12.75">
      <c r="A122" s="9"/>
      <c r="B122" s="14"/>
      <c r="C122" s="14" t="str">
        <f>VLOOKUP(D122,$B$7:$C$30,2,1)</f>
        <v>Leopold</v>
      </c>
      <c r="D122" s="15">
        <v>13</v>
      </c>
      <c r="E122" s="16">
        <f>F121-F118</f>
        <v>2</v>
      </c>
      <c r="F122" s="17"/>
    </row>
    <row r="123" spans="1:6" ht="12.75">
      <c r="A123" s="9"/>
      <c r="B123" s="14"/>
      <c r="C123" s="14" t="e">
        <f>VLOOKUP(D123,$B$7:$C$30,2,1)</f>
        <v>#N/A</v>
      </c>
      <c r="D123" s="15"/>
      <c r="E123" s="16">
        <f>F121-F118</f>
        <v>2</v>
      </c>
      <c r="F123" s="17"/>
    </row>
    <row r="124" spans="1:6" ht="12.75">
      <c r="A124" s="9">
        <v>4</v>
      </c>
      <c r="B124" s="10" t="s">
        <v>100</v>
      </c>
      <c r="C124" s="10" t="str">
        <f>VLOOKUP(D124,$B$7:$C$30,2,1)</f>
        <v>Steffi</v>
      </c>
      <c r="D124" s="11">
        <v>25</v>
      </c>
      <c r="E124" s="12">
        <f>F124-F127</f>
        <v>3</v>
      </c>
      <c r="F124" s="13">
        <v>13</v>
      </c>
    </row>
    <row r="125" spans="1:6" ht="12.75">
      <c r="A125" s="9"/>
      <c r="B125" s="10"/>
      <c r="C125" s="10" t="str">
        <f>VLOOKUP(D125,$B$7:$C$30,2,1)</f>
        <v>Daniel</v>
      </c>
      <c r="D125" s="11">
        <v>6</v>
      </c>
      <c r="E125" s="12">
        <f>F124-F127</f>
        <v>3</v>
      </c>
      <c r="F125" s="13"/>
    </row>
    <row r="126" spans="1:6" ht="12.75">
      <c r="A126" s="9"/>
      <c r="B126" s="10"/>
      <c r="C126" s="10" t="str">
        <f>VLOOKUP(D126,$B$7:$C$30,2,1)</f>
        <v>Andreas</v>
      </c>
      <c r="D126" s="11">
        <v>7</v>
      </c>
      <c r="E126" s="12">
        <f>F124-F127</f>
        <v>3</v>
      </c>
      <c r="F126" s="13"/>
    </row>
    <row r="127" spans="1:6" ht="12.75">
      <c r="A127" s="9"/>
      <c r="B127" s="14" t="s">
        <v>101</v>
      </c>
      <c r="C127" s="14" t="str">
        <f>VLOOKUP(D127,$B$7:$C$30,2,1)</f>
        <v>Carmelo jun.</v>
      </c>
      <c r="D127" s="15">
        <v>18</v>
      </c>
      <c r="E127" s="16">
        <f>F127-F124</f>
        <v>-3</v>
      </c>
      <c r="F127" s="17">
        <v>10</v>
      </c>
    </row>
    <row r="128" spans="1:6" ht="12.75">
      <c r="A128" s="9"/>
      <c r="B128" s="14"/>
      <c r="C128" s="14" t="str">
        <f>VLOOKUP(D128,$B$7:$C$30,2,1)</f>
        <v>Willi</v>
      </c>
      <c r="D128" s="15">
        <v>21</v>
      </c>
      <c r="E128" s="16">
        <f>F127-F124</f>
        <v>-3</v>
      </c>
      <c r="F128" s="17"/>
    </row>
    <row r="129" spans="1:6" ht="12.75">
      <c r="A129" s="9"/>
      <c r="B129" s="14"/>
      <c r="C129" s="14" t="str">
        <f>VLOOKUP(D129,$B$7:$C$30,2,1)</f>
        <v>Josef </v>
      </c>
      <c r="D129" s="15">
        <v>23</v>
      </c>
      <c r="E129" s="16">
        <f>F127-F124</f>
        <v>-3</v>
      </c>
      <c r="F129" s="17"/>
    </row>
  </sheetData>
  <sheetProtection selectLockedCells="1" selectUnlockedCells="1"/>
  <mergeCells count="78">
    <mergeCell ref="A33:F33"/>
    <mergeCell ref="A34:A39"/>
    <mergeCell ref="B34:B36"/>
    <mergeCell ref="F34:F36"/>
    <mergeCell ref="B37:B39"/>
    <mergeCell ref="F37:F39"/>
    <mergeCell ref="A40:A45"/>
    <mergeCell ref="B40:B42"/>
    <mergeCell ref="F40:F42"/>
    <mergeCell ref="B43:B45"/>
    <mergeCell ref="F43:F45"/>
    <mergeCell ref="A46:A51"/>
    <mergeCell ref="B46:B48"/>
    <mergeCell ref="F46:F48"/>
    <mergeCell ref="B49:B51"/>
    <mergeCell ref="F49:F51"/>
    <mergeCell ref="A52:A57"/>
    <mergeCell ref="B52:B54"/>
    <mergeCell ref="F52:F54"/>
    <mergeCell ref="B55:B57"/>
    <mergeCell ref="F55:F57"/>
    <mergeCell ref="A58:A63"/>
    <mergeCell ref="B58:B60"/>
    <mergeCell ref="F58:F60"/>
    <mergeCell ref="B61:B63"/>
    <mergeCell ref="F61:F63"/>
    <mergeCell ref="A64:A69"/>
    <mergeCell ref="B64:B66"/>
    <mergeCell ref="F64:F66"/>
    <mergeCell ref="B67:B69"/>
    <mergeCell ref="F67:F69"/>
    <mergeCell ref="A72:F72"/>
    <mergeCell ref="A73:A78"/>
    <mergeCell ref="B73:B75"/>
    <mergeCell ref="F73:F75"/>
    <mergeCell ref="B76:B78"/>
    <mergeCell ref="F76:F78"/>
    <mergeCell ref="A79:A84"/>
    <mergeCell ref="B79:B81"/>
    <mergeCell ref="F79:F81"/>
    <mergeCell ref="B82:B84"/>
    <mergeCell ref="F82:F84"/>
    <mergeCell ref="A85:A90"/>
    <mergeCell ref="B85:B87"/>
    <mergeCell ref="F85:F87"/>
    <mergeCell ref="B88:B90"/>
    <mergeCell ref="F88:F90"/>
    <mergeCell ref="A91:A96"/>
    <mergeCell ref="B91:B93"/>
    <mergeCell ref="F91:F93"/>
    <mergeCell ref="B94:B96"/>
    <mergeCell ref="F94:F96"/>
    <mergeCell ref="A97:A102"/>
    <mergeCell ref="B97:B99"/>
    <mergeCell ref="F97:F99"/>
    <mergeCell ref="B100:B102"/>
    <mergeCell ref="F100:F102"/>
    <mergeCell ref="A105:F105"/>
    <mergeCell ref="A106:A111"/>
    <mergeCell ref="B106:B108"/>
    <mergeCell ref="F106:F108"/>
    <mergeCell ref="B109:B111"/>
    <mergeCell ref="F109:F111"/>
    <mergeCell ref="A112:A117"/>
    <mergeCell ref="B112:B114"/>
    <mergeCell ref="F112:F114"/>
    <mergeCell ref="B115:B117"/>
    <mergeCell ref="F115:F117"/>
    <mergeCell ref="A118:A123"/>
    <mergeCell ref="B118:B120"/>
    <mergeCell ref="F118:F120"/>
    <mergeCell ref="B121:B123"/>
    <mergeCell ref="F121:F123"/>
    <mergeCell ref="A124:A129"/>
    <mergeCell ref="B124:B126"/>
    <mergeCell ref="F124:F126"/>
    <mergeCell ref="B127:B129"/>
    <mergeCell ref="F127:F1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1"/>
  <sheetViews>
    <sheetView zoomScale="80" zoomScaleNormal="80" workbookViewId="0" topLeftCell="A1">
      <selection activeCell="C7" sqref="C7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105</v>
      </c>
      <c r="B1" s="6">
        <v>39906</v>
      </c>
    </row>
    <row r="2" ht="12.75">
      <c r="A2" t="s">
        <v>91</v>
      </c>
    </row>
    <row r="3" ht="12.75">
      <c r="A3" s="7">
        <f>B1</f>
        <v>39906</v>
      </c>
    </row>
    <row r="6" spans="1:12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</row>
    <row r="7" spans="1:12" ht="12.75">
      <c r="A7">
        <v>53</v>
      </c>
      <c r="B7">
        <v>1</v>
      </c>
      <c r="C7" t="str">
        <f>VLOOKUP(A7,Teilnehmer!$A$4:$B$99,2,1)</f>
        <v>Ulrich</v>
      </c>
      <c r="D7" s="3">
        <f>VLOOKUP(B7,D$43:E$78,2,0)</f>
        <v>1</v>
      </c>
      <c r="E7" s="3">
        <f>VLOOKUP($B7,$D$82:$E$111,2,0)</f>
        <v>-1</v>
      </c>
      <c r="F7" s="3">
        <f>VLOOKUP($B7,$D$115:$E$144,2,0)</f>
        <v>-8</v>
      </c>
      <c r="H7" s="3">
        <f>COUNTIF(D7:G7,"&gt;0")</f>
        <v>1</v>
      </c>
      <c r="I7" s="3">
        <f>SUM(D7:G7)</f>
        <v>-8</v>
      </c>
      <c r="J7" s="3">
        <f>H7+I7*0.01</f>
        <v>0.92</v>
      </c>
      <c r="K7" s="3">
        <f>RANK(J7,$J$7:$J$58,0)</f>
        <v>19</v>
      </c>
      <c r="L7" s="3">
        <f>VLOOKUP(K7,Punkteverteilung!$A$2:$B$91,2,0)</f>
        <v>1</v>
      </c>
    </row>
    <row r="8" spans="1:12" ht="12.75">
      <c r="A8">
        <v>54</v>
      </c>
      <c r="B8">
        <v>2</v>
      </c>
      <c r="C8" t="str">
        <f>VLOOKUP(A8,Teilnehmer!$A$4:$B$99,2,1)</f>
        <v>Willi</v>
      </c>
      <c r="D8" s="3">
        <f>VLOOKUP(B8,D$43:E$78,2,0)</f>
        <v>6</v>
      </c>
      <c r="E8" s="3">
        <f>VLOOKUP($B8,$D$82:$E$111,2,0)</f>
        <v>-4</v>
      </c>
      <c r="F8" s="3">
        <f>VLOOKUP($B8,$D$115:$E$144,2,0)</f>
        <v>2</v>
      </c>
      <c r="H8" s="3">
        <f>COUNTIF(D8:G8,"&gt;0")</f>
        <v>2</v>
      </c>
      <c r="I8" s="3">
        <f>SUM(D8:G8)</f>
        <v>4</v>
      </c>
      <c r="J8" s="3">
        <f>H8+I8*0.01</f>
        <v>2.04</v>
      </c>
      <c r="K8" s="3">
        <f>RANK(J8,$J$7:$J$58,0)</f>
        <v>9</v>
      </c>
      <c r="L8" s="3">
        <f>VLOOKUP(K8,Punkteverteilung!$A$2:$B$91,2,0)</f>
        <v>1</v>
      </c>
    </row>
    <row r="9" spans="1:12" ht="12.75">
      <c r="A9">
        <v>14</v>
      </c>
      <c r="B9">
        <v>3</v>
      </c>
      <c r="C9" t="str">
        <f>VLOOKUP(A9,Teilnehmer!$A$4:$B$99,2,1)</f>
        <v>Dieter (Neulußheim)</v>
      </c>
      <c r="D9" s="3">
        <f>VLOOKUP(B9,D$43:E$78,2,0)</f>
        <v>3</v>
      </c>
      <c r="E9" s="3">
        <f>VLOOKUP($B9,$D$82:$E$111,2,0)</f>
        <v>10</v>
      </c>
      <c r="F9" s="3">
        <f>VLOOKUP($B9,$D$115:$E$144,2,0)</f>
        <v>4</v>
      </c>
      <c r="H9" s="3">
        <f>COUNTIF(D9:G9,"&gt;0")</f>
        <v>3</v>
      </c>
      <c r="I9" s="3">
        <f>SUM(D9:G9)</f>
        <v>17</v>
      </c>
      <c r="J9" s="3">
        <f>H9+I9*0.01</f>
        <v>3.17</v>
      </c>
      <c r="K9" s="1">
        <f>RANK(J9,$J$7:$J$58,0)</f>
        <v>3</v>
      </c>
      <c r="L9" s="3">
        <f>VLOOKUP(K9,Punkteverteilung!$A$2:$B$91,2,0)</f>
        <v>5</v>
      </c>
    </row>
    <row r="10" spans="1:12" ht="12.75">
      <c r="A10">
        <v>16</v>
      </c>
      <c r="B10">
        <v>4</v>
      </c>
      <c r="C10" t="str">
        <f>VLOOKUP(A10,Teilnehmer!$A$4:$B$99,2,1)</f>
        <v>Dieter Staniewski</v>
      </c>
      <c r="D10" s="3">
        <f>VLOOKUP(B10,D$43:E$78,2,0)</f>
        <v>-3</v>
      </c>
      <c r="E10" s="3">
        <f>VLOOKUP($B10,$D$82:$E$111,2,0)</f>
        <v>1</v>
      </c>
      <c r="F10" s="3">
        <f>VLOOKUP($B10,$D$115:$E$144,2,0)</f>
        <v>-2</v>
      </c>
      <c r="H10" s="3">
        <f>COUNTIF(D10:G10,"&gt;0")</f>
        <v>1</v>
      </c>
      <c r="I10" s="3">
        <f>SUM(D10:G10)</f>
        <v>-4</v>
      </c>
      <c r="J10" s="3">
        <f>H10+I10*0.01</f>
        <v>0.96</v>
      </c>
      <c r="K10" s="3">
        <f>RANK(J10,$J$7:$J$58,0)</f>
        <v>16</v>
      </c>
      <c r="L10" s="3">
        <f>VLOOKUP(K10,Punkteverteilung!$A$2:$B$91,2,0)</f>
        <v>1</v>
      </c>
    </row>
    <row r="11" spans="1:12" ht="12.75">
      <c r="A11">
        <v>6</v>
      </c>
      <c r="B11">
        <v>5</v>
      </c>
      <c r="C11" t="str">
        <f>VLOOKUP(A11,Teilnehmer!$A$4:$B$99,2,1)</f>
        <v>August</v>
      </c>
      <c r="D11" s="3">
        <f>VLOOKUP(B11,D$43:E$78,2,0)</f>
        <v>7</v>
      </c>
      <c r="H11" s="3">
        <f>COUNTIF(D11:G11,"&gt;0")</f>
        <v>1</v>
      </c>
      <c r="I11" s="3">
        <f>SUM(D11:G11)</f>
        <v>7</v>
      </c>
      <c r="J11" s="3">
        <f>H11+I11*0.01</f>
        <v>1.07</v>
      </c>
      <c r="K11" s="3">
        <f>RANK(J11,$J$7:$J$58,0)</f>
        <v>10</v>
      </c>
      <c r="L11" s="3">
        <f>VLOOKUP(K11,Punkteverteilung!$A$2:$B$91,2,0)</f>
        <v>1</v>
      </c>
    </row>
    <row r="12" spans="1:12" ht="12.75">
      <c r="A12">
        <v>4</v>
      </c>
      <c r="B12">
        <v>6</v>
      </c>
      <c r="C12" t="str">
        <f>VLOOKUP(A12,Teilnehmer!$A$4:$B$99,2,1)</f>
        <v>Andreas</v>
      </c>
      <c r="D12" s="3">
        <f>VLOOKUP(B12,D$43:E$78,2,0)</f>
        <v>-1</v>
      </c>
      <c r="E12" s="3">
        <f>VLOOKUP($B12,$D$82:$E$111,2,0)</f>
        <v>4</v>
      </c>
      <c r="F12" s="3">
        <f>VLOOKUP($B12,$D$115:$E$144,2,0)</f>
        <v>-4</v>
      </c>
      <c r="H12" s="3">
        <f>COUNTIF(D12:G12,"&gt;0")</f>
        <v>1</v>
      </c>
      <c r="I12" s="3">
        <f>SUM(D12:G12)</f>
        <v>-1</v>
      </c>
      <c r="J12" s="3">
        <f>H12+I12*0.01</f>
        <v>0.99</v>
      </c>
      <c r="K12" s="3">
        <f>RANK(J12,$J$7:$J$58,0)</f>
        <v>14</v>
      </c>
      <c r="L12" s="3">
        <f>VLOOKUP(K12,Punkteverteilung!$A$2:$B$91,2,0)</f>
        <v>1</v>
      </c>
    </row>
    <row r="13" spans="1:12" ht="12.75">
      <c r="A13">
        <v>2</v>
      </c>
      <c r="B13">
        <v>7</v>
      </c>
      <c r="C13" t="str">
        <f>VLOOKUP(A13,Teilnehmer!$A$4:$B$99,2,1)</f>
        <v>Alf</v>
      </c>
      <c r="D13" s="3">
        <f>VLOOKUP(B13,D$43:E$78,2,0)</f>
        <v>-7</v>
      </c>
      <c r="E13" s="3">
        <f>VLOOKUP($B13,$D$82:$E$111,2,0)</f>
        <v>4</v>
      </c>
      <c r="F13" s="3">
        <f>VLOOKUP($B13,$D$115:$E$144,2,0)</f>
        <v>8</v>
      </c>
      <c r="H13" s="3">
        <f>COUNTIF(D13:G13,"&gt;0")</f>
        <v>2</v>
      </c>
      <c r="I13" s="3">
        <f>SUM(D13:G13)</f>
        <v>5</v>
      </c>
      <c r="J13" s="3">
        <f>H13+I13*0.01</f>
        <v>2.05</v>
      </c>
      <c r="K13" s="3">
        <f>RANK(J13,$J$7:$J$58,0)</f>
        <v>8</v>
      </c>
      <c r="L13" s="3">
        <f>VLOOKUP(K13,Punkteverteilung!$A$2:$B$91,2,0)</f>
        <v>1</v>
      </c>
    </row>
    <row r="14" spans="1:12" ht="12.75">
      <c r="A14">
        <v>40</v>
      </c>
      <c r="B14">
        <v>8</v>
      </c>
      <c r="C14" t="str">
        <f>VLOOKUP(A14,Teilnehmer!$A$4:$B$99,2,1)</f>
        <v>Michele</v>
      </c>
      <c r="D14" s="3">
        <f>VLOOKUP(B14,D$43:E$78,2,0)</f>
        <v>3</v>
      </c>
      <c r="E14" s="3">
        <f>VLOOKUP($B14,$D$82:$E$111,2,0)</f>
        <v>-4</v>
      </c>
      <c r="F14" s="3">
        <f>VLOOKUP($B14,$D$115:$E$144,2,0)</f>
        <v>10</v>
      </c>
      <c r="H14" s="3">
        <f>COUNTIF(D14:G14,"&gt;0")</f>
        <v>2</v>
      </c>
      <c r="I14" s="3">
        <f>SUM(D14:G14)</f>
        <v>9</v>
      </c>
      <c r="J14" s="3">
        <f>H14+I14*0.01</f>
        <v>2.09</v>
      </c>
      <c r="K14" s="1">
        <f>RANK(J14,$J$7:$J$58,0)</f>
        <v>4</v>
      </c>
      <c r="L14" s="3">
        <f>VLOOKUP(K14,Punkteverteilung!$A$2:$B$91,2,0)</f>
        <v>4</v>
      </c>
    </row>
    <row r="15" spans="1:12" ht="12.75">
      <c r="A15">
        <v>41</v>
      </c>
      <c r="B15">
        <v>9</v>
      </c>
      <c r="C15" t="str">
        <f>VLOOKUP(A15,Teilnehmer!$A$4:$B$99,2,1)</f>
        <v>Oswin</v>
      </c>
      <c r="D15" s="3">
        <f>VLOOKUP(B15,D$43:E$78,2,0)</f>
        <v>7</v>
      </c>
      <c r="E15" s="3">
        <f>VLOOKUP($B15,$D$82:$E$111,2,0)</f>
        <v>4</v>
      </c>
      <c r="F15" s="3">
        <f>VLOOKUP($B15,$D$115:$E$144,2,0)</f>
        <v>7</v>
      </c>
      <c r="H15" s="3">
        <f>COUNTIF(D15:G15,"&gt;0")</f>
        <v>3</v>
      </c>
      <c r="I15" s="3">
        <f>SUM(D15:G15)</f>
        <v>18</v>
      </c>
      <c r="J15" s="3">
        <f>H15+I15*0.01</f>
        <v>3.18</v>
      </c>
      <c r="K15" s="1">
        <f>RANK(J15,$J$7:$J$58,0)</f>
        <v>2</v>
      </c>
      <c r="L15" s="3">
        <f>VLOOKUP(K15,Punkteverteilung!$A$2:$B$91,2,0)</f>
        <v>7</v>
      </c>
    </row>
    <row r="16" spans="1:12" ht="12.75">
      <c r="A16">
        <v>51</v>
      </c>
      <c r="B16">
        <v>10</v>
      </c>
      <c r="C16" t="str">
        <f>VLOOKUP(A16,Teilnehmer!$A$4:$B$99,2,1)</f>
        <v>Thomas</v>
      </c>
      <c r="D16" s="3">
        <f>VLOOKUP(B16,D$43:E$78,2,0)</f>
        <v>-5</v>
      </c>
      <c r="E16" s="3">
        <f>VLOOKUP($B16,$D$82:$E$111,2,0)</f>
        <v>-1</v>
      </c>
      <c r="F16" s="3">
        <f>VLOOKUP($B16,$D$115:$E$144,2,0)</f>
        <v>4</v>
      </c>
      <c r="H16" s="3">
        <f>COUNTIF(D16:G16,"&gt;0")</f>
        <v>1</v>
      </c>
      <c r="I16" s="3">
        <f>SUM(D16:G16)</f>
        <v>-2</v>
      </c>
      <c r="J16" s="3">
        <f>H16+I16*0.01</f>
        <v>0.98</v>
      </c>
      <c r="K16" s="3">
        <f>RANK(J16,$J$7:$J$58,0)</f>
        <v>15</v>
      </c>
      <c r="L16" s="3">
        <f>VLOOKUP(K16,Punkteverteilung!$A$2:$B$91,2,0)</f>
        <v>1</v>
      </c>
    </row>
    <row r="17" spans="1:12" ht="12.75">
      <c r="A17">
        <v>76</v>
      </c>
      <c r="B17">
        <v>11</v>
      </c>
      <c r="C17" t="str">
        <f>VLOOKUP(A17,Teilnehmer!$A$4:$B$99,2,1)</f>
        <v>Britta</v>
      </c>
      <c r="D17" s="3">
        <f>VLOOKUP(B17,D$43:E$78,2,0)</f>
        <v>-4</v>
      </c>
      <c r="E17" s="3">
        <f>VLOOKUP($B17,$D$82:$E$111,2,0)</f>
        <v>-13</v>
      </c>
      <c r="F17" s="3">
        <f>VLOOKUP($B17,$D$115:$E$144,2,0)</f>
        <v>-10</v>
      </c>
      <c r="H17" s="3">
        <f>COUNTIF(D17:G17,"&gt;0")</f>
        <v>0</v>
      </c>
      <c r="I17" s="3">
        <f>SUM(D17:G17)</f>
        <v>-27</v>
      </c>
      <c r="J17" s="3">
        <f>H17+I17*0.01</f>
        <v>-0.27</v>
      </c>
      <c r="K17" s="3">
        <f>RANK(J17,$J$7:$J$58,0)</f>
        <v>25</v>
      </c>
      <c r="L17" s="3">
        <f>VLOOKUP(K17,Punkteverteilung!$A$2:$B$91,2,0)</f>
        <v>1</v>
      </c>
    </row>
    <row r="18" spans="1:12" ht="12.75">
      <c r="A18">
        <v>11</v>
      </c>
      <c r="B18">
        <v>12</v>
      </c>
      <c r="C18" t="str">
        <f>VLOOKUP(A18,Teilnehmer!$A$4:$B$99,2,1)</f>
        <v>Daniel</v>
      </c>
      <c r="D18" s="3">
        <f>VLOOKUP(B18,D$43:E$78,2,0)</f>
        <v>-7</v>
      </c>
      <c r="E18" s="3">
        <f>VLOOKUP($B18,$D$82:$E$111,2,0)</f>
        <v>10</v>
      </c>
      <c r="F18" s="3">
        <f>VLOOKUP($B18,$D$115:$E$144,2,0)</f>
        <v>-7</v>
      </c>
      <c r="H18" s="3">
        <f>COUNTIF(D18:G18,"&gt;0")</f>
        <v>1</v>
      </c>
      <c r="I18" s="3">
        <f>SUM(D18:G18)</f>
        <v>-4</v>
      </c>
      <c r="J18" s="3">
        <f>H18+I18*0.01</f>
        <v>0.96</v>
      </c>
      <c r="K18" s="3">
        <f>RANK(J18,$J$7:$J$58,0)</f>
        <v>16</v>
      </c>
      <c r="L18" s="3">
        <f>VLOOKUP(K18,Punkteverteilung!$A$2:$B$91,2,0)</f>
        <v>1</v>
      </c>
    </row>
    <row r="19" spans="1:12" ht="12.75">
      <c r="A19">
        <v>35</v>
      </c>
      <c r="B19">
        <v>13</v>
      </c>
      <c r="C19" t="str">
        <f>VLOOKUP(A19,Teilnehmer!$A$4:$B$99,2,1)</f>
        <v>Lisa</v>
      </c>
      <c r="D19" s="3">
        <f>VLOOKUP(B19,D$43:E$78,2,0)</f>
        <v>-6</v>
      </c>
      <c r="E19" s="3">
        <f>VLOOKUP($B19,$D$82:$E$111,2,0)</f>
        <v>-13</v>
      </c>
      <c r="F19" s="3">
        <f>VLOOKUP($B19,$D$115:$E$144,2,0)</f>
        <v>8</v>
      </c>
      <c r="H19" s="3">
        <f>COUNTIF(D19:G19,"&gt;0")</f>
        <v>1</v>
      </c>
      <c r="I19" s="3">
        <f>SUM(D19:G19)</f>
        <v>-11</v>
      </c>
      <c r="J19" s="3">
        <f>H19+I19*0.01</f>
        <v>0.89</v>
      </c>
      <c r="K19" s="3">
        <f>RANK(J19,$J$7:$J$58,0)</f>
        <v>21</v>
      </c>
      <c r="L19" s="3">
        <f>VLOOKUP(K19,Punkteverteilung!$A$2:$B$91,2,0)</f>
        <v>1</v>
      </c>
    </row>
    <row r="20" spans="1:12" ht="12.75">
      <c r="A20">
        <v>72</v>
      </c>
      <c r="B20">
        <v>14</v>
      </c>
      <c r="C20" t="str">
        <f>VLOOKUP(A20,Teilnehmer!$A$4:$B$99,2,1)</f>
        <v>Walter</v>
      </c>
      <c r="D20" s="3">
        <f>VLOOKUP(B20,D$43:E$78,2,0)</f>
        <v>-1</v>
      </c>
      <c r="E20" s="3">
        <f>VLOOKUP($B20,$D$82:$E$111,2,0)</f>
        <v>4</v>
      </c>
      <c r="F20" s="3">
        <f>VLOOKUP($B20,$D$115:$E$144,2,0)</f>
        <v>-10</v>
      </c>
      <c r="H20" s="3">
        <f>COUNTIF(D20:G20,"&gt;0")</f>
        <v>1</v>
      </c>
      <c r="I20" s="3">
        <f>SUM(D20:G20)</f>
        <v>-7</v>
      </c>
      <c r="J20" s="3">
        <f>H20+I20*0.01</f>
        <v>0.9299999999999999</v>
      </c>
      <c r="K20" s="3">
        <f>RANK(J20,$J$7:$J$58,0)</f>
        <v>18</v>
      </c>
      <c r="L20" s="3">
        <f>VLOOKUP(K20,Punkteverteilung!$A$2:$B$91,2,0)</f>
        <v>1</v>
      </c>
    </row>
    <row r="21" spans="1:12" ht="12.75">
      <c r="A21">
        <v>21</v>
      </c>
      <c r="B21">
        <v>15</v>
      </c>
      <c r="C21" t="str">
        <f>VLOOKUP(A21,Teilnehmer!$A$4:$B$99,2,1)</f>
        <v>Gerhard</v>
      </c>
      <c r="D21" s="3">
        <f>VLOOKUP(B21,D$43:E$78,2,0)</f>
        <v>1</v>
      </c>
      <c r="E21" s="3">
        <f>VLOOKUP($B21,$D$82:$E$111,2,0)</f>
        <v>13</v>
      </c>
      <c r="F21" s="3">
        <f>VLOOKUP($B21,$D$115:$E$144,2,0)</f>
        <v>10</v>
      </c>
      <c r="H21" s="3">
        <f>COUNTIF(D21:G21,"&gt;0")</f>
        <v>3</v>
      </c>
      <c r="I21" s="3">
        <f>SUM(D21:G21)</f>
        <v>24</v>
      </c>
      <c r="J21" s="3">
        <f>H21+I21*0.01</f>
        <v>3.24</v>
      </c>
      <c r="K21" s="1">
        <f>RANK(J21,$J$7:$J$58,0)</f>
        <v>1</v>
      </c>
      <c r="L21" s="3">
        <f>VLOOKUP(K21,Punkteverteilung!$A$2:$B$91,2,0)</f>
        <v>10</v>
      </c>
    </row>
    <row r="22" spans="1:12" ht="12.75">
      <c r="A22">
        <v>29</v>
      </c>
      <c r="B22">
        <v>16</v>
      </c>
      <c r="C22" t="str">
        <f>VLOOKUP(A22,Teilnehmer!$A$4:$B$99,2,1)</f>
        <v>Josef </v>
      </c>
      <c r="D22" s="3">
        <f>VLOOKUP(B22,D$43:E$78,2,0)</f>
        <v>6</v>
      </c>
      <c r="E22" s="3">
        <f>VLOOKUP($B22,$D$82:$E$111,2,0)</f>
        <v>-10</v>
      </c>
      <c r="F22" s="3">
        <f>VLOOKUP($B22,$D$115:$E$144,2,0)</f>
        <v>-8</v>
      </c>
      <c r="H22" s="3">
        <f>COUNTIF(D22:G22,"&gt;0")</f>
        <v>1</v>
      </c>
      <c r="I22" s="3">
        <f>SUM(D22:G22)</f>
        <v>-12</v>
      </c>
      <c r="J22" s="3">
        <f>H22+I22*0.01</f>
        <v>0.88</v>
      </c>
      <c r="K22" s="3">
        <f>RANK(J22,$J$7:$J$58,0)</f>
        <v>23</v>
      </c>
      <c r="L22" s="3">
        <f>VLOOKUP(K22,Punkteverteilung!$A$2:$B$91,2,0)</f>
        <v>1</v>
      </c>
    </row>
    <row r="23" spans="1:12" ht="12.75">
      <c r="A23">
        <v>77</v>
      </c>
      <c r="B23">
        <v>17</v>
      </c>
      <c r="C23" t="str">
        <f>VLOOKUP(A23,Teilnehmer!$A$4:$B$99,2,1)</f>
        <v>Peter Karch</v>
      </c>
      <c r="D23" s="3">
        <f>VLOOKUP(B23,D$43:E$78,2,0)</f>
        <v>5</v>
      </c>
      <c r="E23" s="3">
        <f>VLOOKUP($B23,$D$82:$E$111,2,0)</f>
        <v>4</v>
      </c>
      <c r="F23" s="3">
        <f>VLOOKUP($B23,$D$115:$E$144,2,0)</f>
        <v>-2</v>
      </c>
      <c r="H23" s="3">
        <f>COUNTIF(D23:G23,"&gt;0")</f>
        <v>2</v>
      </c>
      <c r="I23" s="3">
        <f>SUM(D23:G23)</f>
        <v>7</v>
      </c>
      <c r="J23" s="3">
        <f>H23+I23*0.01</f>
        <v>2.07</v>
      </c>
      <c r="K23" s="1">
        <f>RANK(J23,$J$7:$J$58,0)</f>
        <v>7</v>
      </c>
      <c r="L23" s="3">
        <f>VLOOKUP(K23,Punkteverteilung!$A$2:$B$91,2,0)</f>
        <v>1</v>
      </c>
    </row>
    <row r="24" spans="1:12" ht="12.75">
      <c r="A24">
        <v>20</v>
      </c>
      <c r="B24">
        <v>18</v>
      </c>
      <c r="C24" t="str">
        <f>VLOOKUP(A24,Teilnehmer!$A$4:$B$99,2,1)</f>
        <v>Friedrich</v>
      </c>
      <c r="D24" s="3">
        <f>VLOOKUP(B24,D$43:E$78,2,0)</f>
        <v>-3</v>
      </c>
      <c r="E24" s="3">
        <f>VLOOKUP($B24,$D$82:$E$111,2,0)</f>
        <v>-10</v>
      </c>
      <c r="F24" s="3">
        <f>VLOOKUP($B24,$D$115:$E$144,2,0)</f>
        <v>-4</v>
      </c>
      <c r="H24" s="3">
        <f>COUNTIF(D24:G24,"&gt;0")</f>
        <v>0</v>
      </c>
      <c r="I24" s="3">
        <f>SUM(D24:G24)</f>
        <v>-17</v>
      </c>
      <c r="J24" s="3">
        <f>H24+I24*0.01</f>
        <v>-0.17</v>
      </c>
      <c r="K24" s="3">
        <f>RANK(J24,$J$7:$J$58,0)</f>
        <v>24</v>
      </c>
      <c r="L24" s="3">
        <f>VLOOKUP(K24,Punkteverteilung!$A$2:$B$91,2,0)</f>
        <v>1</v>
      </c>
    </row>
    <row r="25" spans="1:12" ht="12.75">
      <c r="A25">
        <v>61</v>
      </c>
      <c r="B25">
        <v>19</v>
      </c>
      <c r="C25" t="str">
        <f>VLOOKUP(A25,Teilnehmer!$A$4:$B$99,2,1)</f>
        <v>Julian</v>
      </c>
      <c r="D25" s="3">
        <f>VLOOKUP(B25,D$43:E$78,2,0)</f>
        <v>-4</v>
      </c>
      <c r="E25" s="3">
        <f>VLOOKUP($B25,$D$82:$E$111,2,0)</f>
        <v>10</v>
      </c>
      <c r="F25" s="3">
        <f>VLOOKUP($B25,$D$115:$E$144,2,0)</f>
        <v>-2</v>
      </c>
      <c r="H25" s="3">
        <f>COUNTIF(D25:G25,"&gt;0")</f>
        <v>1</v>
      </c>
      <c r="I25" s="3">
        <f>SUM(D25:G25)</f>
        <v>4</v>
      </c>
      <c r="J25" s="3">
        <f>H25+I25*0.01</f>
        <v>1.04</v>
      </c>
      <c r="K25" s="3">
        <f>RANK(J25,$J$7:$J$58,0)</f>
        <v>11</v>
      </c>
      <c r="L25" s="3">
        <f>VLOOKUP(K25,Punkteverteilung!$A$2:$B$91,2,0)</f>
        <v>1</v>
      </c>
    </row>
    <row r="26" spans="1:12" ht="12.75">
      <c r="A26">
        <v>48</v>
      </c>
      <c r="B26">
        <v>20</v>
      </c>
      <c r="C26" t="str">
        <f>VLOOKUP(A26,Teilnehmer!$A$4:$B$99,2,1)</f>
        <v>Rudi</v>
      </c>
      <c r="D26" s="3">
        <f>VLOOKUP(B26,D$43:E$78,2,0)</f>
        <v>4</v>
      </c>
      <c r="E26" s="3">
        <f>VLOOKUP($B26,$D$82:$E$111,2,0)</f>
        <v>-4</v>
      </c>
      <c r="H26" s="3">
        <f>COUNTIF(D26:G26,"&gt;0")</f>
        <v>1</v>
      </c>
      <c r="I26" s="3">
        <f>SUM(D26:G26)</f>
        <v>0</v>
      </c>
      <c r="J26" s="3">
        <f>H26+I26*0.01</f>
        <v>1</v>
      </c>
      <c r="K26" s="3">
        <f>RANK(J26,$J$7:$J$58,0)</f>
        <v>13</v>
      </c>
      <c r="L26" s="3">
        <f>VLOOKUP(K26,Punkteverteilung!$A$2:$B$91,2,0)</f>
        <v>1</v>
      </c>
    </row>
    <row r="27" spans="1:12" ht="12.75">
      <c r="A27">
        <v>34</v>
      </c>
      <c r="B27">
        <v>21</v>
      </c>
      <c r="C27" t="str">
        <f>VLOOKUP(A27,Teilnehmer!$A$4:$B$99,2,1)</f>
        <v>Leopold</v>
      </c>
      <c r="D27" s="3">
        <f>VLOOKUP(B27,D$43:E$78,2,0)</f>
        <v>4</v>
      </c>
      <c r="E27" s="3">
        <f>VLOOKUP($B27,$D$82:$E$111,2,0)</f>
        <v>-4</v>
      </c>
      <c r="F27" s="3">
        <f>VLOOKUP($B27,$D$115:$E$144,2,0)</f>
        <v>-8</v>
      </c>
      <c r="H27" s="3">
        <f>COUNTIF(D27:G27,"&gt;0")</f>
        <v>1</v>
      </c>
      <c r="I27" s="3">
        <f>SUM(D27:G27)</f>
        <v>-8</v>
      </c>
      <c r="J27" s="3">
        <f>H27+I27*0.01</f>
        <v>0.92</v>
      </c>
      <c r="K27" s="3">
        <f>RANK(J27,$J$7:$J$58,0)</f>
        <v>19</v>
      </c>
      <c r="L27" s="3">
        <f>VLOOKUP(K27,Punkteverteilung!$A$2:$B$91,2,0)</f>
        <v>1</v>
      </c>
    </row>
    <row r="28" spans="1:12" ht="12.75">
      <c r="A28">
        <v>50</v>
      </c>
      <c r="B28">
        <v>22</v>
      </c>
      <c r="C28" t="str">
        <f>VLOOKUP(A28,Teilnehmer!$A$4:$B$99,2,1)</f>
        <v>Steffi</v>
      </c>
      <c r="D28" s="3">
        <f>VLOOKUP(B28,D$43:E$78,2,0)</f>
        <v>-6</v>
      </c>
      <c r="E28" s="3">
        <f>VLOOKUP($B28,$D$82:$E$111,2,0)</f>
        <v>13</v>
      </c>
      <c r="F28" s="3">
        <f>VLOOKUP($B28,$D$115:$E$144,2,0)</f>
        <v>2</v>
      </c>
      <c r="H28" s="3">
        <f>COUNTIF(D28:G28,"&gt;0")</f>
        <v>2</v>
      </c>
      <c r="I28" s="3">
        <f>SUM(D28:G28)</f>
        <v>9</v>
      </c>
      <c r="J28" s="3">
        <f>H28+I28*0.01</f>
        <v>2.09</v>
      </c>
      <c r="K28" s="1">
        <f>RANK(J28,$J$7:$J$58,0)</f>
        <v>4</v>
      </c>
      <c r="L28" s="3">
        <f>VLOOKUP(K28,Punkteverteilung!$A$2:$B$91,2,0)</f>
        <v>4</v>
      </c>
    </row>
    <row r="29" spans="1:12" ht="12.75">
      <c r="A29">
        <v>1</v>
      </c>
      <c r="B29">
        <v>23</v>
      </c>
      <c r="C29" t="str">
        <f>VLOOKUP(A29,Teilnehmer!$A$4:$B$99,2,1)</f>
        <v>Achim</v>
      </c>
      <c r="F29" s="3">
        <f>VLOOKUP($B29,$D$115:$E$144,2,0)</f>
        <v>2</v>
      </c>
      <c r="H29" s="3">
        <f>COUNTIF(D29:G29,"&gt;0")</f>
        <v>1</v>
      </c>
      <c r="I29" s="3">
        <f>SUM(D29:G29)</f>
        <v>2</v>
      </c>
      <c r="J29" s="3">
        <f>H29+I29*0.01</f>
        <v>1.02</v>
      </c>
      <c r="K29" s="3">
        <f>RANK(J29,$J$7:$J$58,0)</f>
        <v>12</v>
      </c>
      <c r="L29" s="3">
        <f>VLOOKUP(K29,Punkteverteilung!$A$2:$B$91,2,0)</f>
        <v>1</v>
      </c>
    </row>
    <row r="30" spans="1:12" ht="12.75">
      <c r="A30">
        <v>45</v>
      </c>
      <c r="B30">
        <v>24</v>
      </c>
      <c r="C30" t="str">
        <f>VLOOKUP(A30,Teilnehmer!$A$4:$B$99,2,1)</f>
        <v>Ralf</v>
      </c>
      <c r="D30" s="3">
        <f>VLOOKUP(B30,D$43:E$78,2,0)</f>
        <v>5</v>
      </c>
      <c r="E30" s="3">
        <f>VLOOKUP($B30,$D$82:$E$111,2,0)</f>
        <v>-4</v>
      </c>
      <c r="F30" s="3">
        <f>VLOOKUP($B30,$D$115:$E$144,2,0)</f>
        <v>7</v>
      </c>
      <c r="H30" s="3">
        <f>COUNTIF(D30:G30,"&gt;0")</f>
        <v>2</v>
      </c>
      <c r="I30" s="3">
        <f>SUM(D30:G30)</f>
        <v>8</v>
      </c>
      <c r="J30" s="3">
        <f>H30+I30*0.01</f>
        <v>2.08</v>
      </c>
      <c r="K30" s="1">
        <f>RANK(J30,$J$7:$J$58,0)</f>
        <v>6</v>
      </c>
      <c r="L30" s="3">
        <f>VLOOKUP(K30,Punkteverteilung!$A$2:$B$91,2,0)</f>
        <v>2</v>
      </c>
    </row>
    <row r="31" spans="1:12" ht="12.75">
      <c r="A31">
        <v>42</v>
      </c>
      <c r="B31">
        <v>25</v>
      </c>
      <c r="C31" t="str">
        <f>VLOOKUP(A31,Teilnehmer!$A$4:$B$99,2,1)</f>
        <v>Patricia</v>
      </c>
      <c r="D31" s="3">
        <f>VLOOKUP(B31,D$43:E$78,2,0)</f>
        <v>-5</v>
      </c>
      <c r="E31" s="3">
        <f>VLOOKUP($B31,$D$82:$E$111,2,0)</f>
        <v>1</v>
      </c>
      <c r="F31" s="3">
        <f>VLOOKUP($B31,$D$115:$E$144,2,0)</f>
        <v>-7</v>
      </c>
      <c r="H31" s="3">
        <f>COUNTIF(D31:G31,"&gt;0")</f>
        <v>1</v>
      </c>
      <c r="I31" s="3">
        <f>SUM(D31:G31)</f>
        <v>-11</v>
      </c>
      <c r="J31" s="3">
        <f>H31+I31*0.01</f>
        <v>0.89</v>
      </c>
      <c r="K31" s="3">
        <f>RANK(J31,$J$7:$J$58,0)</f>
        <v>21</v>
      </c>
      <c r="L31" s="3">
        <f>VLOOKUP(K31,Punkteverteilung!$A$2:$B$91,2,0)</f>
        <v>1</v>
      </c>
    </row>
    <row r="42" spans="2:6" ht="12.75">
      <c r="B42" s="8" t="s">
        <v>93</v>
      </c>
      <c r="C42" s="8"/>
      <c r="D42" s="8"/>
      <c r="E42" s="8"/>
      <c r="F42" s="8"/>
    </row>
    <row r="43" spans="1:6" ht="12.75">
      <c r="A43" s="9">
        <v>1</v>
      </c>
      <c r="B43" s="10" t="s">
        <v>100</v>
      </c>
      <c r="C43" s="10" t="str">
        <f>VLOOKUP(D43,$B$7:$C$36,2,1)</f>
        <v>Lisa</v>
      </c>
      <c r="D43" s="11">
        <v>13</v>
      </c>
      <c r="E43" s="12">
        <f>F43-F46</f>
        <v>-6</v>
      </c>
      <c r="F43" s="13">
        <v>7</v>
      </c>
    </row>
    <row r="44" spans="1:6" ht="12.75">
      <c r="A44" s="9"/>
      <c r="B44" s="10"/>
      <c r="C44" s="10" t="str">
        <f>VLOOKUP(D44,$B$7:$C$36,2,1)</f>
        <v>Steffi</v>
      </c>
      <c r="D44" s="11">
        <v>22</v>
      </c>
      <c r="E44" s="12">
        <f>F43-F46</f>
        <v>-6</v>
      </c>
      <c r="F44" s="13"/>
    </row>
    <row r="45" spans="1:6" ht="12.75">
      <c r="A45" s="9"/>
      <c r="B45" s="10"/>
      <c r="C45" s="10" t="e">
        <f>VLOOKUP(D45,$B$7:$C$36,2,1)</f>
        <v>#N/A</v>
      </c>
      <c r="D45" s="11"/>
      <c r="E45" s="12">
        <f>F43-F46</f>
        <v>-6</v>
      </c>
      <c r="F45" s="13"/>
    </row>
    <row r="46" spans="1:6" ht="12.75">
      <c r="A46" s="9"/>
      <c r="B46" s="14" t="s">
        <v>101</v>
      </c>
      <c r="C46" s="14" t="str">
        <f>VLOOKUP(D46,$B$7:$C$36,2,1)</f>
        <v>Willi</v>
      </c>
      <c r="D46" s="15">
        <v>2</v>
      </c>
      <c r="E46" s="16">
        <f>F46-F43</f>
        <v>6</v>
      </c>
      <c r="F46" s="17">
        <v>13</v>
      </c>
    </row>
    <row r="47" spans="1:6" ht="12.75">
      <c r="A47" s="9"/>
      <c r="B47" s="14"/>
      <c r="C47" s="14" t="str">
        <f>VLOOKUP(D47,$B$7:$C$36,2,1)</f>
        <v>Josef </v>
      </c>
      <c r="D47" s="15">
        <v>16</v>
      </c>
      <c r="E47" s="16">
        <f>F46-F43</f>
        <v>6</v>
      </c>
      <c r="F47" s="17"/>
    </row>
    <row r="48" spans="1:6" ht="12.75">
      <c r="A48" s="9"/>
      <c r="B48" s="14"/>
      <c r="C48" s="14" t="e">
        <f>VLOOKUP(D48,$B$7:$C$36,2,1)</f>
        <v>#N/A</v>
      </c>
      <c r="D48" s="15"/>
      <c r="E48" s="16">
        <f>F46-F43</f>
        <v>6</v>
      </c>
      <c r="F48" s="17"/>
    </row>
    <row r="49" spans="1:6" ht="12.75">
      <c r="A49" s="9">
        <v>2</v>
      </c>
      <c r="B49" s="10" t="s">
        <v>100</v>
      </c>
      <c r="C49" s="10" t="str">
        <f>VLOOKUP(D49,$B$7:$C$36,2,1)</f>
        <v>August</v>
      </c>
      <c r="D49" s="11">
        <v>5</v>
      </c>
      <c r="E49" s="12">
        <f>F49-F52</f>
        <v>7</v>
      </c>
      <c r="F49" s="13">
        <v>13</v>
      </c>
    </row>
    <row r="50" spans="1:6" ht="12.75">
      <c r="A50" s="9"/>
      <c r="B50" s="10"/>
      <c r="C50" s="10" t="str">
        <f>VLOOKUP(D50,$B$7:$C$36,2,1)</f>
        <v>Oswin</v>
      </c>
      <c r="D50" s="11">
        <v>9</v>
      </c>
      <c r="E50" s="12">
        <f>F49-F52</f>
        <v>7</v>
      </c>
      <c r="F50" s="13"/>
    </row>
    <row r="51" spans="1:6" ht="12.75">
      <c r="A51" s="9"/>
      <c r="B51" s="10"/>
      <c r="C51" s="10" t="e">
        <f>VLOOKUP(D51,$B$7:$C$36,2,1)</f>
        <v>#N/A</v>
      </c>
      <c r="D51" s="11"/>
      <c r="E51" s="12">
        <f>F49-F52</f>
        <v>7</v>
      </c>
      <c r="F51" s="13"/>
    </row>
    <row r="52" spans="1:6" ht="12.75">
      <c r="A52" s="9"/>
      <c r="B52" s="14" t="s">
        <v>101</v>
      </c>
      <c r="C52" s="14" t="str">
        <f>VLOOKUP(D52,$B$7:$C$36,2,1)</f>
        <v>Alf</v>
      </c>
      <c r="D52" s="15">
        <v>7</v>
      </c>
      <c r="E52" s="16">
        <f>F52-F49</f>
        <v>-7</v>
      </c>
      <c r="F52" s="17">
        <v>6</v>
      </c>
    </row>
    <row r="53" spans="1:6" ht="12.75">
      <c r="A53" s="9"/>
      <c r="B53" s="14"/>
      <c r="C53" s="14" t="str">
        <f>VLOOKUP(D53,$B$7:$C$36,2,1)</f>
        <v>Daniel</v>
      </c>
      <c r="D53" s="15">
        <v>12</v>
      </c>
      <c r="E53" s="16">
        <f>F52-F49</f>
        <v>-7</v>
      </c>
      <c r="F53" s="17"/>
    </row>
    <row r="54" spans="1:6" ht="12.75">
      <c r="A54" s="9"/>
      <c r="B54" s="14"/>
      <c r="C54" s="14" t="e">
        <f>VLOOKUP(D54,$B$7:$C$36,2,1)</f>
        <v>#N/A</v>
      </c>
      <c r="D54" s="15"/>
      <c r="E54" s="16">
        <f>F52-F49</f>
        <v>-7</v>
      </c>
      <c r="F54" s="17"/>
    </row>
    <row r="55" spans="1:6" ht="12.75">
      <c r="A55" s="9">
        <v>3</v>
      </c>
      <c r="B55" s="10" t="s">
        <v>100</v>
      </c>
      <c r="C55" s="10" t="str">
        <f>VLOOKUP(D55,$B$7:$C$36,2,1)</f>
        <v>Patricia</v>
      </c>
      <c r="D55" s="11">
        <v>25</v>
      </c>
      <c r="E55" s="12">
        <f>F55-F58</f>
        <v>-5</v>
      </c>
      <c r="F55" s="13">
        <v>8</v>
      </c>
    </row>
    <row r="56" spans="1:6" ht="12.75">
      <c r="A56" s="9"/>
      <c r="B56" s="10"/>
      <c r="C56" s="10" t="str">
        <f>VLOOKUP(D56,$B$7:$C$36,2,1)</f>
        <v>Thomas</v>
      </c>
      <c r="D56" s="11">
        <v>10</v>
      </c>
      <c r="E56" s="12">
        <f>F55-F58</f>
        <v>-5</v>
      </c>
      <c r="F56" s="13"/>
    </row>
    <row r="57" spans="1:6" ht="12.75">
      <c r="A57" s="9"/>
      <c r="B57" s="10"/>
      <c r="C57" s="10" t="e">
        <f>VLOOKUP(D57,$B$7:$C$36,2,1)</f>
        <v>#N/A</v>
      </c>
      <c r="D57" s="11"/>
      <c r="E57" s="12">
        <f>F55-F58</f>
        <v>-5</v>
      </c>
      <c r="F57" s="13"/>
    </row>
    <row r="58" spans="1:6" ht="12.75">
      <c r="A58" s="9"/>
      <c r="B58" s="14" t="s">
        <v>101</v>
      </c>
      <c r="C58" s="14" t="str">
        <f>VLOOKUP(D58,$B$7:$C$36,2,1)</f>
        <v>Ralf</v>
      </c>
      <c r="D58" s="15">
        <v>24</v>
      </c>
      <c r="E58" s="16">
        <f>F58-F55</f>
        <v>5</v>
      </c>
      <c r="F58" s="17">
        <v>13</v>
      </c>
    </row>
    <row r="59" spans="1:6" ht="12.75">
      <c r="A59" s="9"/>
      <c r="B59" s="14"/>
      <c r="C59" s="14" t="str">
        <f>VLOOKUP(D59,$B$7:$C$36,2,1)</f>
        <v>Peter Karch</v>
      </c>
      <c r="D59" s="15">
        <v>17</v>
      </c>
      <c r="E59" s="16">
        <f>F58-F55</f>
        <v>5</v>
      </c>
      <c r="F59" s="17"/>
    </row>
    <row r="60" spans="1:6" ht="12.75">
      <c r="A60" s="9"/>
      <c r="B60" s="14"/>
      <c r="C60" s="14" t="e">
        <f>VLOOKUP(D60,$B$7:$C$36,2,1)</f>
        <v>#N/A</v>
      </c>
      <c r="D60" s="15"/>
      <c r="E60" s="16">
        <f>F58-F55</f>
        <v>5</v>
      </c>
      <c r="F60" s="17"/>
    </row>
    <row r="61" spans="1:6" ht="12.75">
      <c r="A61" s="9">
        <v>4</v>
      </c>
      <c r="B61" s="10" t="s">
        <v>100</v>
      </c>
      <c r="C61" s="10" t="str">
        <f>VLOOKUP(D61,$B$7:$C$36,2,1)</f>
        <v>Dieter Staniewski</v>
      </c>
      <c r="D61" s="11">
        <v>4</v>
      </c>
      <c r="E61" s="12">
        <f>F61-F64</f>
        <v>-3</v>
      </c>
      <c r="F61" s="13">
        <v>10</v>
      </c>
    </row>
    <row r="62" spans="1:6" ht="12.75">
      <c r="A62" s="9"/>
      <c r="B62" s="10"/>
      <c r="C62" s="10" t="str">
        <f>VLOOKUP(D62,$B$7:$C$36,2,1)</f>
        <v>Friedrich</v>
      </c>
      <c r="D62" s="11">
        <v>18</v>
      </c>
      <c r="E62" s="12">
        <f>F61-F64</f>
        <v>-3</v>
      </c>
      <c r="F62" s="13"/>
    </row>
    <row r="63" spans="1:6" ht="12.75">
      <c r="A63" s="9"/>
      <c r="B63" s="10"/>
      <c r="C63" s="10" t="e">
        <f>VLOOKUP(D63,$B$7:$C$36,2,1)</f>
        <v>#N/A</v>
      </c>
      <c r="D63" s="11"/>
      <c r="E63" s="12">
        <f>F61-F64</f>
        <v>-3</v>
      </c>
      <c r="F63" s="13"/>
    </row>
    <row r="64" spans="1:6" ht="12.75">
      <c r="A64" s="9"/>
      <c r="B64" s="14" t="s">
        <v>101</v>
      </c>
      <c r="C64" s="14" t="str">
        <f>VLOOKUP(D64,$B$7:$C$36,2,1)</f>
        <v>Michele</v>
      </c>
      <c r="D64" s="15">
        <v>8</v>
      </c>
      <c r="E64" s="16">
        <f>F64-F61</f>
        <v>3</v>
      </c>
      <c r="F64" s="17">
        <v>13</v>
      </c>
    </row>
    <row r="65" spans="1:6" ht="12.75">
      <c r="A65" s="9"/>
      <c r="B65" s="14"/>
      <c r="C65" s="14" t="str">
        <f>VLOOKUP(D65,$B$7:$C$36,2,1)</f>
        <v>Dieter (Neulußheim)</v>
      </c>
      <c r="D65" s="15">
        <v>3</v>
      </c>
      <c r="E65" s="16">
        <f>F64-F61</f>
        <v>3</v>
      </c>
      <c r="F65" s="17"/>
    </row>
    <row r="66" spans="1:6" ht="12.75">
      <c r="A66" s="9"/>
      <c r="B66" s="14"/>
      <c r="C66" s="14" t="e">
        <f>VLOOKUP(D66,$B$7:$C$36,2,1)</f>
        <v>#N/A</v>
      </c>
      <c r="D66" s="15"/>
      <c r="E66" s="16">
        <f>F64-F61</f>
        <v>3</v>
      </c>
      <c r="F66" s="17"/>
    </row>
    <row r="67" spans="1:6" ht="12.75">
      <c r="A67" s="9">
        <v>5</v>
      </c>
      <c r="B67" s="10" t="s">
        <v>100</v>
      </c>
      <c r="C67" s="10" t="str">
        <f>VLOOKUP(D67,$B$7:$C$36,2,1)</f>
        <v>Ulrich</v>
      </c>
      <c r="D67" s="11">
        <v>1</v>
      </c>
      <c r="E67" s="12">
        <f>F67-F70</f>
        <v>1</v>
      </c>
      <c r="F67" s="13">
        <v>13</v>
      </c>
    </row>
    <row r="68" spans="1:6" ht="12.75">
      <c r="A68" s="9"/>
      <c r="B68" s="10"/>
      <c r="C68" s="10" t="str">
        <f>VLOOKUP(D68,$B$7:$C$36,2,1)</f>
        <v>Gerhard</v>
      </c>
      <c r="D68" s="11">
        <v>15</v>
      </c>
      <c r="E68" s="12">
        <f>F67-F70</f>
        <v>1</v>
      </c>
      <c r="F68" s="13"/>
    </row>
    <row r="69" spans="1:6" ht="12.75">
      <c r="A69" s="9"/>
      <c r="B69" s="10"/>
      <c r="C69" s="10" t="e">
        <f>VLOOKUP(D69,$B$7:$C$36,2,1)</f>
        <v>#N/A</v>
      </c>
      <c r="D69" s="11"/>
      <c r="E69" s="12">
        <f>F67-F70</f>
        <v>1</v>
      </c>
      <c r="F69" s="13"/>
    </row>
    <row r="70" spans="1:6" ht="12.75">
      <c r="A70" s="9"/>
      <c r="B70" s="14" t="s">
        <v>101</v>
      </c>
      <c r="C70" s="14" t="str">
        <f>VLOOKUP(D70,$B$7:$C$36,2,1)</f>
        <v>Andreas</v>
      </c>
      <c r="D70" s="18">
        <v>6</v>
      </c>
      <c r="E70" s="16">
        <f>F70-F67</f>
        <v>-1</v>
      </c>
      <c r="F70" s="17">
        <v>12</v>
      </c>
    </row>
    <row r="71" spans="1:6" ht="12.75">
      <c r="A71" s="9"/>
      <c r="B71" s="14"/>
      <c r="C71" s="14" t="str">
        <f>VLOOKUP(D71,$B$7:$C$36,2,1)</f>
        <v>Walter</v>
      </c>
      <c r="D71" s="18">
        <v>14</v>
      </c>
      <c r="E71" s="16">
        <f>F70-F67</f>
        <v>-1</v>
      </c>
      <c r="F71" s="17"/>
    </row>
    <row r="72" spans="1:6" ht="12.75">
      <c r="A72" s="9"/>
      <c r="B72" s="14"/>
      <c r="C72" s="14" t="e">
        <f>VLOOKUP(D72,$B$7:$C$36,2,1)</f>
        <v>#N/A</v>
      </c>
      <c r="D72" s="18"/>
      <c r="E72" s="16">
        <f>F70-F67</f>
        <v>-1</v>
      </c>
      <c r="F72" s="17"/>
    </row>
    <row r="73" spans="1:6" ht="12.75">
      <c r="A73" s="9">
        <v>6</v>
      </c>
      <c r="B73" s="10" t="s">
        <v>100</v>
      </c>
      <c r="C73" s="10" t="str">
        <f>VLOOKUP(D73,$B$7:$C$36,2,1)</f>
        <v>Britta</v>
      </c>
      <c r="D73" s="11">
        <v>11</v>
      </c>
      <c r="E73" s="12">
        <f>F73-F76</f>
        <v>-4</v>
      </c>
      <c r="F73" s="13">
        <v>9</v>
      </c>
    </row>
    <row r="74" spans="1:6" ht="12.75">
      <c r="A74" s="9"/>
      <c r="B74" s="10"/>
      <c r="C74" s="10" t="str">
        <f>VLOOKUP(D74,$B$7:$C$36,2,1)</f>
        <v>Julian</v>
      </c>
      <c r="D74" s="11">
        <v>19</v>
      </c>
      <c r="E74" s="12">
        <f>F73-F76</f>
        <v>-4</v>
      </c>
      <c r="F74" s="13"/>
    </row>
    <row r="75" spans="1:6" ht="12.75">
      <c r="A75" s="9"/>
      <c r="B75" s="10"/>
      <c r="C75" s="10" t="e">
        <f>VLOOKUP(D75,$B$7:$C$36,2,1)</f>
        <v>#N/A</v>
      </c>
      <c r="D75" s="11"/>
      <c r="E75" s="12">
        <f>F73-F76</f>
        <v>-4</v>
      </c>
      <c r="F75" s="13"/>
    </row>
    <row r="76" spans="1:6" ht="12.75">
      <c r="A76" s="9"/>
      <c r="B76" s="14" t="s">
        <v>101</v>
      </c>
      <c r="C76" s="14" t="str">
        <f>VLOOKUP(D76,$B$7:$C$36,2,1)</f>
        <v>Rudi</v>
      </c>
      <c r="D76" s="15">
        <v>20</v>
      </c>
      <c r="E76" s="16">
        <f>F76-F73</f>
        <v>4</v>
      </c>
      <c r="F76" s="17">
        <v>13</v>
      </c>
    </row>
    <row r="77" spans="1:6" ht="12.75">
      <c r="A77" s="9"/>
      <c r="B77" s="14"/>
      <c r="C77" s="14" t="str">
        <f>VLOOKUP(D77,$B$7:$C$36,2,1)</f>
        <v>Leopold</v>
      </c>
      <c r="D77" s="15">
        <v>21</v>
      </c>
      <c r="E77" s="16">
        <f>F76-F73</f>
        <v>4</v>
      </c>
      <c r="F77" s="17"/>
    </row>
    <row r="78" spans="1:6" ht="12.75">
      <c r="A78" s="9"/>
      <c r="B78" s="14"/>
      <c r="C78" s="14" t="e">
        <f>VLOOKUP(D78,$B$7:$C$36,2,1)</f>
        <v>#N/A</v>
      </c>
      <c r="D78" s="15"/>
      <c r="E78" s="16">
        <f>F76-F73</f>
        <v>4</v>
      </c>
      <c r="F78" s="17"/>
    </row>
    <row r="81" spans="2:6" ht="12.75">
      <c r="B81" s="8" t="s">
        <v>94</v>
      </c>
      <c r="C81" s="8"/>
      <c r="D81" s="8"/>
      <c r="E81" s="8"/>
      <c r="F81" s="8"/>
    </row>
    <row r="82" spans="1:6" ht="12.75">
      <c r="A82" s="9">
        <v>1</v>
      </c>
      <c r="B82" s="10" t="s">
        <v>100</v>
      </c>
      <c r="C82" s="10" t="str">
        <f>VLOOKUP(D82,$B$7:$C$36,2,1)</f>
        <v>Peter Karch</v>
      </c>
      <c r="D82" s="11">
        <v>17</v>
      </c>
      <c r="E82" s="12">
        <f>F82-F85</f>
        <v>4</v>
      </c>
      <c r="F82" s="13">
        <v>13</v>
      </c>
    </row>
    <row r="83" spans="1:6" ht="12.75">
      <c r="A83" s="9"/>
      <c r="B83" s="10"/>
      <c r="C83" s="10" t="str">
        <f>VLOOKUP(D83,$B$7:$C$36,2,1)</f>
        <v>Alf</v>
      </c>
      <c r="D83" s="11">
        <v>7</v>
      </c>
      <c r="E83" s="12">
        <f>F82-F85</f>
        <v>4</v>
      </c>
      <c r="F83" s="13"/>
    </row>
    <row r="84" spans="1:6" ht="12.75">
      <c r="A84" s="9"/>
      <c r="B84" s="10"/>
      <c r="C84" s="10" t="str">
        <f>VLOOKUP(D84,$B$7:$C$36,2,1)</f>
        <v>Andreas</v>
      </c>
      <c r="D84" s="11">
        <v>6</v>
      </c>
      <c r="E84" s="12">
        <f>F82-F85</f>
        <v>4</v>
      </c>
      <c r="F84" s="13"/>
    </row>
    <row r="85" spans="1:6" ht="12.75">
      <c r="A85" s="9"/>
      <c r="B85" s="14" t="s">
        <v>101</v>
      </c>
      <c r="C85" s="14" t="str">
        <f>VLOOKUP(D85,$B$7:$C$36,2,1)</f>
        <v>Ralf</v>
      </c>
      <c r="D85" s="15">
        <v>24</v>
      </c>
      <c r="E85" s="16">
        <f>F85-F82</f>
        <v>-4</v>
      </c>
      <c r="F85" s="17">
        <v>9</v>
      </c>
    </row>
    <row r="86" spans="1:6" ht="12.75">
      <c r="A86" s="9"/>
      <c r="B86" s="14"/>
      <c r="C86" s="14" t="str">
        <f>VLOOKUP(D86,$B$7:$C$36,2,1)</f>
        <v>Rudi</v>
      </c>
      <c r="D86" s="15">
        <v>20</v>
      </c>
      <c r="E86" s="16">
        <f>F85-F82</f>
        <v>-4</v>
      </c>
      <c r="F86" s="17"/>
    </row>
    <row r="87" spans="1:6" ht="12.75">
      <c r="A87" s="9"/>
      <c r="B87" s="14"/>
      <c r="C87" s="14" t="str">
        <f>VLOOKUP(D87,$B$7:$C$36,2,1)</f>
        <v>Michele</v>
      </c>
      <c r="D87" s="15">
        <v>8</v>
      </c>
      <c r="E87" s="16">
        <f>F85-F82</f>
        <v>-4</v>
      </c>
      <c r="F87" s="17"/>
    </row>
    <row r="88" spans="1:6" ht="12.75">
      <c r="A88" s="9">
        <v>2</v>
      </c>
      <c r="B88" s="10" t="s">
        <v>100</v>
      </c>
      <c r="C88" s="10" t="str">
        <f>VLOOKUP(D88,$B$7:$C$36,2,1)</f>
        <v>Dieter (Neulußheim)</v>
      </c>
      <c r="D88" s="11">
        <v>3</v>
      </c>
      <c r="E88" s="12">
        <f>F88-F91</f>
        <v>10</v>
      </c>
      <c r="F88" s="13">
        <v>13</v>
      </c>
    </row>
    <row r="89" spans="1:6" ht="12.75">
      <c r="A89" s="9"/>
      <c r="B89" s="10"/>
      <c r="C89" s="10" t="str">
        <f>VLOOKUP(D89,$B$7:$C$36,2,1)</f>
        <v>Julian</v>
      </c>
      <c r="D89" s="11">
        <v>19</v>
      </c>
      <c r="E89" s="12">
        <f>F88-F91</f>
        <v>10</v>
      </c>
      <c r="F89" s="13"/>
    </row>
    <row r="90" spans="1:6" ht="12.75">
      <c r="A90" s="9"/>
      <c r="B90" s="10"/>
      <c r="C90" s="10" t="str">
        <f>VLOOKUP(D90,$B$7:$C$36,2,1)</f>
        <v>Daniel</v>
      </c>
      <c r="D90" s="11">
        <v>12</v>
      </c>
      <c r="E90" s="12">
        <f>F88-F91</f>
        <v>10</v>
      </c>
      <c r="F90" s="13"/>
    </row>
    <row r="91" spans="1:6" ht="12.75">
      <c r="A91" s="9"/>
      <c r="B91" s="14" t="s">
        <v>101</v>
      </c>
      <c r="C91" s="14" t="str">
        <f>VLOOKUP(D91,$B$7:$C$36,2,1)</f>
        <v>Friedrich</v>
      </c>
      <c r="D91" s="15">
        <v>18</v>
      </c>
      <c r="E91" s="16">
        <f>F91-F88</f>
        <v>-10</v>
      </c>
      <c r="F91" s="17">
        <v>3</v>
      </c>
    </row>
    <row r="92" spans="1:6" ht="12.75">
      <c r="A92" s="9"/>
      <c r="B92" s="14"/>
      <c r="C92" s="14" t="str">
        <f>VLOOKUP(D92,$B$7:$C$36,2,1)</f>
        <v>Josef </v>
      </c>
      <c r="D92" s="15">
        <v>16</v>
      </c>
      <c r="E92" s="16">
        <f>F91-F88</f>
        <v>-10</v>
      </c>
      <c r="F92" s="17"/>
    </row>
    <row r="93" spans="1:6" ht="12.75">
      <c r="A93" s="9"/>
      <c r="B93" s="14"/>
      <c r="C93" s="14" t="e">
        <f>VLOOKUP(D93,$B$7:$C$36,2,1)</f>
        <v>#N/A</v>
      </c>
      <c r="D93" s="15"/>
      <c r="E93" s="16">
        <f>F91-F88</f>
        <v>-10</v>
      </c>
      <c r="F93" s="17"/>
    </row>
    <row r="94" spans="1:6" ht="12.75">
      <c r="A94" s="9">
        <v>3</v>
      </c>
      <c r="B94" s="10" t="s">
        <v>100</v>
      </c>
      <c r="C94" s="10" t="str">
        <f>VLOOKUP(D94,$B$7:$C$36,2,1)</f>
        <v>Britta</v>
      </c>
      <c r="D94" s="11">
        <v>11</v>
      </c>
      <c r="E94" s="12">
        <f>F94-F97</f>
        <v>-13</v>
      </c>
      <c r="F94" s="13">
        <v>0</v>
      </c>
    </row>
    <row r="95" spans="1:6" ht="12.75">
      <c r="A95" s="9"/>
      <c r="B95" s="10"/>
      <c r="C95" s="10" t="str">
        <f>VLOOKUP(D95,$B$7:$C$36,2,1)</f>
        <v>Lisa</v>
      </c>
      <c r="D95" s="11">
        <v>13</v>
      </c>
      <c r="E95" s="12">
        <f>F94-F97</f>
        <v>-13</v>
      </c>
      <c r="F95" s="13"/>
    </row>
    <row r="96" spans="1:6" ht="12.75">
      <c r="A96" s="9"/>
      <c r="B96" s="10"/>
      <c r="C96" s="10" t="e">
        <f>VLOOKUP(D96,$B$7:$C$36,2,1)</f>
        <v>#N/A</v>
      </c>
      <c r="D96" s="11"/>
      <c r="E96" s="12">
        <f>F94-F97</f>
        <v>-13</v>
      </c>
      <c r="F96" s="13"/>
    </row>
    <row r="97" spans="1:6" ht="12.75">
      <c r="A97" s="9"/>
      <c r="B97" s="14" t="s">
        <v>101</v>
      </c>
      <c r="C97" s="14" t="str">
        <f>VLOOKUP(D97,$B$7:$C$36,2,1)</f>
        <v>Gerhard</v>
      </c>
      <c r="D97" s="15">
        <v>15</v>
      </c>
      <c r="E97" s="16">
        <f>F97-F94</f>
        <v>13</v>
      </c>
      <c r="F97" s="17">
        <v>13</v>
      </c>
    </row>
    <row r="98" spans="1:6" ht="12.75">
      <c r="A98" s="9"/>
      <c r="B98" s="14"/>
      <c r="C98" s="14" t="str">
        <f>VLOOKUP(D98,$B$7:$C$36,2,1)</f>
        <v>Steffi</v>
      </c>
      <c r="D98" s="15">
        <v>22</v>
      </c>
      <c r="E98" s="16">
        <f>F97-F94</f>
        <v>13</v>
      </c>
      <c r="F98" s="17"/>
    </row>
    <row r="99" spans="1:6" ht="12.75">
      <c r="A99" s="9"/>
      <c r="B99" s="14"/>
      <c r="C99" s="14" t="e">
        <f>VLOOKUP(D99,$B$7:$C$36,2,1)</f>
        <v>#N/A</v>
      </c>
      <c r="D99" s="15"/>
      <c r="E99" s="16">
        <f>F97-F94</f>
        <v>13</v>
      </c>
      <c r="F99" s="17"/>
    </row>
    <row r="100" spans="1:6" ht="12.75">
      <c r="A100" s="9">
        <v>4</v>
      </c>
      <c r="B100" s="10" t="s">
        <v>100</v>
      </c>
      <c r="C100" s="10" t="str">
        <f>VLOOKUP(D100,$B$7:$C$36,2,1)</f>
        <v>Leopold</v>
      </c>
      <c r="D100" s="11">
        <v>21</v>
      </c>
      <c r="E100" s="12">
        <f>F100-F103</f>
        <v>-4</v>
      </c>
      <c r="F100" s="13">
        <v>9</v>
      </c>
    </row>
    <row r="101" spans="1:6" ht="12.75">
      <c r="A101" s="9"/>
      <c r="B101" s="10"/>
      <c r="C101" s="10" t="str">
        <f>VLOOKUP(D101,$B$7:$C$36,2,1)</f>
        <v>Willi</v>
      </c>
      <c r="D101" s="11">
        <v>2</v>
      </c>
      <c r="E101" s="12">
        <f>F100-F103</f>
        <v>-4</v>
      </c>
      <c r="F101" s="13"/>
    </row>
    <row r="102" spans="1:6" ht="12.75">
      <c r="A102" s="9"/>
      <c r="B102" s="10"/>
      <c r="C102" s="10" t="e">
        <f>VLOOKUP(D102,$B$7:$C$36,2,1)</f>
        <v>#N/A</v>
      </c>
      <c r="D102" s="11"/>
      <c r="E102" s="12">
        <f>F100-F103</f>
        <v>-4</v>
      </c>
      <c r="F102" s="13"/>
    </row>
    <row r="103" spans="1:6" ht="12.75">
      <c r="A103" s="9"/>
      <c r="B103" s="14" t="s">
        <v>101</v>
      </c>
      <c r="C103" s="14" t="str">
        <f>VLOOKUP(D103,$B$7:$C$36,2,1)</f>
        <v>Oswin</v>
      </c>
      <c r="D103" s="15">
        <v>9</v>
      </c>
      <c r="E103" s="16">
        <f>F103-F100</f>
        <v>4</v>
      </c>
      <c r="F103" s="17">
        <v>13</v>
      </c>
    </row>
    <row r="104" spans="1:6" ht="12.75">
      <c r="A104" s="9"/>
      <c r="B104" s="14"/>
      <c r="C104" s="14" t="str">
        <f>VLOOKUP(D104,$B$7:$C$36,2,1)</f>
        <v>Walter</v>
      </c>
      <c r="D104" s="15">
        <v>14</v>
      </c>
      <c r="E104" s="16">
        <f>F103-F100</f>
        <v>4</v>
      </c>
      <c r="F104" s="17"/>
    </row>
    <row r="105" spans="1:6" ht="12.75">
      <c r="A105" s="9"/>
      <c r="B105" s="14"/>
      <c r="C105" s="14" t="e">
        <f>VLOOKUP(D105,$B$7:$C$36,2,1)</f>
        <v>#N/A</v>
      </c>
      <c r="D105" s="15"/>
      <c r="E105" s="16">
        <f>F103-F100</f>
        <v>4</v>
      </c>
      <c r="F105" s="17"/>
    </row>
    <row r="106" spans="1:6" ht="12.75">
      <c r="A106" s="9">
        <v>5</v>
      </c>
      <c r="B106" s="10" t="s">
        <v>100</v>
      </c>
      <c r="C106" s="10" t="str">
        <f>VLOOKUP(D106,$B$7:$C$36,2,1)</f>
        <v>Dieter Staniewski</v>
      </c>
      <c r="D106" s="11">
        <v>4</v>
      </c>
      <c r="E106" s="12">
        <f>F106-F109</f>
        <v>1</v>
      </c>
      <c r="F106" s="13">
        <v>13</v>
      </c>
    </row>
    <row r="107" spans="1:6" ht="12.75">
      <c r="A107" s="9"/>
      <c r="B107" s="10"/>
      <c r="C107" s="10" t="str">
        <f>VLOOKUP(D107,$B$7:$C$36,2,1)</f>
        <v>Patricia</v>
      </c>
      <c r="D107" s="11">
        <v>25</v>
      </c>
      <c r="E107" s="12">
        <f>F106-F109</f>
        <v>1</v>
      </c>
      <c r="F107" s="13"/>
    </row>
    <row r="108" spans="1:6" ht="12.75">
      <c r="A108" s="9"/>
      <c r="B108" s="10"/>
      <c r="C108" s="10" t="e">
        <f>VLOOKUP(D108,$B$7:$C$36,2,1)</f>
        <v>#N/A</v>
      </c>
      <c r="D108" s="11"/>
      <c r="E108" s="12">
        <f>F106-F109</f>
        <v>1</v>
      </c>
      <c r="F108" s="13"/>
    </row>
    <row r="109" spans="1:6" ht="12.75">
      <c r="A109" s="9"/>
      <c r="B109" s="14" t="s">
        <v>101</v>
      </c>
      <c r="C109" s="14" t="str">
        <f>VLOOKUP(D109,$B$7:$C$36,2,1)</f>
        <v>Ulrich</v>
      </c>
      <c r="D109" s="18">
        <v>1</v>
      </c>
      <c r="E109" s="16">
        <f>F109-F106</f>
        <v>-1</v>
      </c>
      <c r="F109" s="17">
        <v>12</v>
      </c>
    </row>
    <row r="110" spans="1:6" ht="12.75">
      <c r="A110" s="9"/>
      <c r="B110" s="14"/>
      <c r="C110" s="14" t="str">
        <f>VLOOKUP(D110,$B$7:$C$36,2,1)</f>
        <v>Thomas</v>
      </c>
      <c r="D110" s="18">
        <v>10</v>
      </c>
      <c r="E110" s="16">
        <f>F109-F106</f>
        <v>-1</v>
      </c>
      <c r="F110" s="17"/>
    </row>
    <row r="111" spans="1:6" ht="12.75">
      <c r="A111" s="9"/>
      <c r="B111" s="14"/>
      <c r="C111" s="14" t="e">
        <f>VLOOKUP(D111,$B$7:$C$36,2,1)</f>
        <v>#N/A</v>
      </c>
      <c r="D111" s="18"/>
      <c r="E111" s="16">
        <f>F109-F106</f>
        <v>-1</v>
      </c>
      <c r="F111" s="17"/>
    </row>
    <row r="114" spans="2:6" ht="12.75">
      <c r="B114" s="8" t="s">
        <v>95</v>
      </c>
      <c r="C114" s="8"/>
      <c r="D114" s="8"/>
      <c r="E114" s="8"/>
      <c r="F114" s="8"/>
    </row>
    <row r="115" spans="1:6" ht="12.75">
      <c r="A115" s="9">
        <v>1</v>
      </c>
      <c r="B115" s="10" t="s">
        <v>100</v>
      </c>
      <c r="C115" s="10" t="str">
        <f>VLOOKUP(D115,$B$7:$C$36,2,1)</f>
        <v>Dieter Staniewski</v>
      </c>
      <c r="D115" s="11">
        <v>4</v>
      </c>
      <c r="E115" s="12">
        <f>F115-F118</f>
        <v>-2</v>
      </c>
      <c r="F115" s="13">
        <v>11</v>
      </c>
    </row>
    <row r="116" spans="1:6" ht="12.75">
      <c r="A116" s="9"/>
      <c r="B116" s="10"/>
      <c r="C116" s="10" t="str">
        <f>VLOOKUP(D116,$B$7:$C$36,2,1)</f>
        <v>Peter Karch</v>
      </c>
      <c r="D116" s="11">
        <v>17</v>
      </c>
      <c r="E116" s="12">
        <f>F115-F118</f>
        <v>-2</v>
      </c>
      <c r="F116" s="13"/>
    </row>
    <row r="117" spans="1:6" ht="12.75">
      <c r="A117" s="9"/>
      <c r="B117" s="10"/>
      <c r="C117" s="10" t="str">
        <f>VLOOKUP(D117,$B$7:$C$36,2,1)</f>
        <v>Julian</v>
      </c>
      <c r="D117" s="11">
        <v>19</v>
      </c>
      <c r="E117" s="12">
        <f>F115-F118</f>
        <v>-2</v>
      </c>
      <c r="F117" s="13"/>
    </row>
    <row r="118" spans="1:6" ht="12.75">
      <c r="A118" s="9"/>
      <c r="B118" s="14" t="s">
        <v>101</v>
      </c>
      <c r="C118" s="14" t="str">
        <f>VLOOKUP(D118,$B$7:$C$36,2,1)</f>
        <v>Achim</v>
      </c>
      <c r="D118" s="15">
        <v>23</v>
      </c>
      <c r="E118" s="16">
        <f>F118-F115</f>
        <v>2</v>
      </c>
      <c r="F118" s="17">
        <v>13</v>
      </c>
    </row>
    <row r="119" spans="1:6" ht="12.75">
      <c r="A119" s="9"/>
      <c r="B119" s="14"/>
      <c r="C119" s="14" t="str">
        <f>VLOOKUP(D119,$B$7:$C$36,2,1)</f>
        <v>Steffi</v>
      </c>
      <c r="D119" s="15">
        <v>22</v>
      </c>
      <c r="E119" s="16">
        <f>F118-F115</f>
        <v>2</v>
      </c>
      <c r="F119" s="17"/>
    </row>
    <row r="120" spans="1:6" ht="12.75">
      <c r="A120" s="9"/>
      <c r="B120" s="14"/>
      <c r="C120" s="14" t="str">
        <f>VLOOKUP(D120,$B$7:$C$36,2,1)</f>
        <v>Willi</v>
      </c>
      <c r="D120" s="15">
        <v>2</v>
      </c>
      <c r="E120" s="16">
        <f>F118-F115</f>
        <v>2</v>
      </c>
      <c r="F120" s="17"/>
    </row>
    <row r="121" spans="1:6" ht="12.75">
      <c r="A121" s="9">
        <v>2</v>
      </c>
      <c r="B121" s="10" t="s">
        <v>100</v>
      </c>
      <c r="C121" s="10" t="str">
        <f>VLOOKUP(D121,$B$7:$C$36,2,1)</f>
        <v>Leopold</v>
      </c>
      <c r="D121" s="11">
        <v>21</v>
      </c>
      <c r="E121" s="12">
        <f>F121-F124</f>
        <v>-8</v>
      </c>
      <c r="F121" s="13">
        <v>5</v>
      </c>
    </row>
    <row r="122" spans="1:6" ht="12.75">
      <c r="A122" s="9"/>
      <c r="B122" s="10"/>
      <c r="C122" s="10" t="str">
        <f>VLOOKUP(D122,$B$7:$C$36,2,1)</f>
        <v>Josef </v>
      </c>
      <c r="D122" s="11">
        <v>16</v>
      </c>
      <c r="E122" s="12">
        <f>F121-F124</f>
        <v>-8</v>
      </c>
      <c r="F122" s="13"/>
    </row>
    <row r="123" spans="1:6" ht="12.75">
      <c r="A123" s="9"/>
      <c r="B123" s="10"/>
      <c r="C123" s="10" t="str">
        <f>VLOOKUP(D123,$B$7:$C$36,2,1)</f>
        <v>Ulrich</v>
      </c>
      <c r="D123" s="11">
        <v>1</v>
      </c>
      <c r="E123" s="12">
        <f>F121-F124</f>
        <v>-8</v>
      </c>
      <c r="F123" s="13"/>
    </row>
    <row r="124" spans="1:6" ht="12.75">
      <c r="A124" s="9"/>
      <c r="B124" s="14" t="s">
        <v>101</v>
      </c>
      <c r="C124" s="14" t="str">
        <f>VLOOKUP(D124,$B$7:$C$36,2,1)</f>
        <v>Alf</v>
      </c>
      <c r="D124" s="15">
        <v>7</v>
      </c>
      <c r="E124" s="16">
        <f>F124-F121</f>
        <v>8</v>
      </c>
      <c r="F124" s="17">
        <v>13</v>
      </c>
    </row>
    <row r="125" spans="1:6" ht="12.75">
      <c r="A125" s="9"/>
      <c r="B125" s="14"/>
      <c r="C125" s="14" t="str">
        <f>VLOOKUP(D125,$B$7:$C$36,2,1)</f>
        <v>Lisa</v>
      </c>
      <c r="D125" s="15">
        <v>13</v>
      </c>
      <c r="E125" s="16">
        <f>F124-F121</f>
        <v>8</v>
      </c>
      <c r="F125" s="17"/>
    </row>
    <row r="126" spans="1:6" ht="12.75">
      <c r="A126" s="9"/>
      <c r="B126" s="14"/>
      <c r="C126" s="14" t="e">
        <f>VLOOKUP(D126,$B$7:$C$36,2,1)</f>
        <v>#N/A</v>
      </c>
      <c r="D126" s="15"/>
      <c r="E126" s="16">
        <f>F124-F121</f>
        <v>8</v>
      </c>
      <c r="F126" s="17"/>
    </row>
    <row r="127" spans="1:6" ht="12.75">
      <c r="A127" s="9">
        <v>3</v>
      </c>
      <c r="B127" s="10" t="s">
        <v>100</v>
      </c>
      <c r="C127" s="10" t="str">
        <f>VLOOKUP(D127,$B$7:$C$36,2,1)</f>
        <v>Daniel</v>
      </c>
      <c r="D127" s="11">
        <v>12</v>
      </c>
      <c r="E127" s="12">
        <f>F127-F130</f>
        <v>-7</v>
      </c>
      <c r="F127" s="13">
        <v>6</v>
      </c>
    </row>
    <row r="128" spans="1:6" ht="12.75">
      <c r="A128" s="9"/>
      <c r="B128" s="10"/>
      <c r="C128" s="10" t="str">
        <f>VLOOKUP(D128,$B$7:$C$36,2,1)</f>
        <v>Patricia</v>
      </c>
      <c r="D128" s="11">
        <v>25</v>
      </c>
      <c r="E128" s="12">
        <f>F127-F130</f>
        <v>-7</v>
      </c>
      <c r="F128" s="13"/>
    </row>
    <row r="129" spans="1:6" ht="12.75">
      <c r="A129" s="9"/>
      <c r="B129" s="10"/>
      <c r="C129" s="10" t="e">
        <f>VLOOKUP(D129,$B$7:$C$36,2,1)</f>
        <v>#N/A</v>
      </c>
      <c r="D129" s="11"/>
      <c r="E129" s="12">
        <f>F127-F130</f>
        <v>-7</v>
      </c>
      <c r="F129" s="13"/>
    </row>
    <row r="130" spans="1:6" ht="12.75">
      <c r="A130" s="9"/>
      <c r="B130" s="14" t="s">
        <v>101</v>
      </c>
      <c r="C130" s="14" t="str">
        <f>VLOOKUP(D130,$B$7:$C$36,2,1)</f>
        <v>Ralf</v>
      </c>
      <c r="D130" s="15">
        <v>24</v>
      </c>
      <c r="E130" s="16">
        <f>F130-F127</f>
        <v>7</v>
      </c>
      <c r="F130" s="17">
        <v>13</v>
      </c>
    </row>
    <row r="131" spans="1:6" ht="12.75">
      <c r="A131" s="9"/>
      <c r="B131" s="14"/>
      <c r="C131" s="14" t="str">
        <f>VLOOKUP(D131,$B$7:$C$36,2,1)</f>
        <v>Oswin</v>
      </c>
      <c r="D131" s="15">
        <v>9</v>
      </c>
      <c r="E131" s="16">
        <f>F130-F127</f>
        <v>7</v>
      </c>
      <c r="F131" s="17"/>
    </row>
    <row r="132" spans="1:6" ht="12.75">
      <c r="A132" s="9"/>
      <c r="B132" s="14"/>
      <c r="C132" s="14" t="e">
        <f>VLOOKUP(D132,$B$7:$C$36,2,1)</f>
        <v>#N/A</v>
      </c>
      <c r="D132" s="15"/>
      <c r="E132" s="16">
        <f>F130-F127</f>
        <v>7</v>
      </c>
      <c r="F132" s="17"/>
    </row>
    <row r="133" spans="1:6" ht="12.75">
      <c r="A133" s="9">
        <v>4</v>
      </c>
      <c r="B133" s="10" t="s">
        <v>100</v>
      </c>
      <c r="C133" s="10" t="str">
        <f>VLOOKUP(D133,$B$7:$C$36,2,1)</f>
        <v>Walter</v>
      </c>
      <c r="D133" s="11">
        <v>14</v>
      </c>
      <c r="E133" s="12">
        <f>F133-F136</f>
        <v>-10</v>
      </c>
      <c r="F133" s="13">
        <v>3</v>
      </c>
    </row>
    <row r="134" spans="1:6" ht="12.75">
      <c r="A134" s="9"/>
      <c r="B134" s="10"/>
      <c r="C134" s="10" t="str">
        <f>VLOOKUP(D134,$B$7:$C$36,2,1)</f>
        <v>Britta</v>
      </c>
      <c r="D134" s="11">
        <v>11</v>
      </c>
      <c r="E134" s="12">
        <f>F133-F136</f>
        <v>-10</v>
      </c>
      <c r="F134" s="13"/>
    </row>
    <row r="135" spans="1:6" ht="12.75">
      <c r="A135" s="9"/>
      <c r="B135" s="10"/>
      <c r="C135" s="10" t="e">
        <f>VLOOKUP(D135,$B$7:$C$36,2,1)</f>
        <v>#N/A</v>
      </c>
      <c r="D135" s="11"/>
      <c r="E135" s="12">
        <f>F133-F136</f>
        <v>-10</v>
      </c>
      <c r="F135" s="13"/>
    </row>
    <row r="136" spans="1:6" ht="12.75">
      <c r="A136" s="9"/>
      <c r="B136" s="14" t="s">
        <v>101</v>
      </c>
      <c r="C136" s="14" t="str">
        <f>VLOOKUP(D136,$B$7:$C$36,2,1)</f>
        <v>Michele</v>
      </c>
      <c r="D136" s="15">
        <v>8</v>
      </c>
      <c r="E136" s="16">
        <f>F136-F133</f>
        <v>10</v>
      </c>
      <c r="F136" s="17">
        <v>13</v>
      </c>
    </row>
    <row r="137" spans="1:6" ht="12.75">
      <c r="A137" s="9"/>
      <c r="B137" s="14"/>
      <c r="C137" s="14" t="str">
        <f>VLOOKUP(D137,$B$7:$C$36,2,1)</f>
        <v>Gerhard</v>
      </c>
      <c r="D137" s="15">
        <v>15</v>
      </c>
      <c r="E137" s="16">
        <f>F136-F133</f>
        <v>10</v>
      </c>
      <c r="F137" s="17"/>
    </row>
    <row r="138" spans="1:6" ht="12.75">
      <c r="A138" s="9"/>
      <c r="B138" s="14"/>
      <c r="C138" s="14" t="e">
        <f>VLOOKUP(D138,$B$7:$C$36,2,1)</f>
        <v>#N/A</v>
      </c>
      <c r="D138" s="15"/>
      <c r="E138" s="16">
        <f>F136-F133</f>
        <v>10</v>
      </c>
      <c r="F138" s="17"/>
    </row>
    <row r="139" spans="1:6" ht="12.75">
      <c r="A139" s="9">
        <v>5</v>
      </c>
      <c r="B139" s="10" t="s">
        <v>100</v>
      </c>
      <c r="C139" s="10" t="str">
        <f>VLOOKUP(D139,$B$7:$C$36,2,1)</f>
        <v>Friedrich</v>
      </c>
      <c r="D139" s="11">
        <v>18</v>
      </c>
      <c r="E139" s="12">
        <f>F139-F142</f>
        <v>-4</v>
      </c>
      <c r="F139" s="13">
        <v>9</v>
      </c>
    </row>
    <row r="140" spans="1:6" ht="12.75">
      <c r="A140" s="9"/>
      <c r="B140" s="10"/>
      <c r="C140" s="10" t="str">
        <f>VLOOKUP(D140,$B$7:$C$36,2,1)</f>
        <v>Andreas</v>
      </c>
      <c r="D140" s="11">
        <v>6</v>
      </c>
      <c r="E140" s="12">
        <f>F139-F142</f>
        <v>-4</v>
      </c>
      <c r="F140" s="13"/>
    </row>
    <row r="141" spans="1:6" ht="12.75">
      <c r="A141" s="9"/>
      <c r="B141" s="10"/>
      <c r="C141" s="10" t="e">
        <f>VLOOKUP(D141,$B$7:$C$36,2,1)</f>
        <v>#N/A</v>
      </c>
      <c r="D141" s="11"/>
      <c r="E141" s="12">
        <f>F139-F142</f>
        <v>-4</v>
      </c>
      <c r="F141" s="13"/>
    </row>
    <row r="142" spans="1:6" ht="12.75">
      <c r="A142" s="9"/>
      <c r="B142" s="14" t="s">
        <v>101</v>
      </c>
      <c r="C142" s="14" t="str">
        <f>VLOOKUP(D142,$B$7:$C$36,2,1)</f>
        <v>Thomas</v>
      </c>
      <c r="D142" s="18">
        <v>10</v>
      </c>
      <c r="E142" s="16">
        <f>F142-F139</f>
        <v>4</v>
      </c>
      <c r="F142" s="17">
        <v>13</v>
      </c>
    </row>
    <row r="143" spans="1:6" ht="12.75">
      <c r="A143" s="9"/>
      <c r="B143" s="14"/>
      <c r="C143" s="14" t="str">
        <f>VLOOKUP(D143,$B$7:$C$36,2,1)</f>
        <v>Dieter (Neulußheim)</v>
      </c>
      <c r="D143" s="18">
        <v>3</v>
      </c>
      <c r="E143" s="16">
        <f>F142-F139</f>
        <v>4</v>
      </c>
      <c r="F143" s="17"/>
    </row>
    <row r="144" spans="1:6" ht="12.75">
      <c r="A144" s="9"/>
      <c r="B144" s="14"/>
      <c r="C144" s="14" t="e">
        <f>VLOOKUP(D144,$B$7:$C$36,2,1)</f>
        <v>#N/A</v>
      </c>
      <c r="D144" s="18"/>
      <c r="E144" s="16">
        <f>F142-F139</f>
        <v>4</v>
      </c>
      <c r="F144" s="17"/>
    </row>
    <row r="147" spans="2:6" ht="12.75">
      <c r="B147" s="8" t="s">
        <v>96</v>
      </c>
      <c r="C147" s="8"/>
      <c r="D147" s="8"/>
      <c r="E147" s="8"/>
      <c r="F147" s="8"/>
    </row>
    <row r="148" spans="1:6" ht="12.75">
      <c r="A148" s="9">
        <v>1</v>
      </c>
      <c r="B148" s="10" t="s">
        <v>100</v>
      </c>
      <c r="C148" s="10" t="e">
        <f>VLOOKUP(D148,$B$7:$C$36,2,1)</f>
        <v>#N/A</v>
      </c>
      <c r="D148" s="11"/>
      <c r="E148" s="12">
        <f>F148-F151</f>
        <v>0</v>
      </c>
      <c r="F148" s="13"/>
    </row>
    <row r="149" spans="1:6" ht="12.75">
      <c r="A149" s="9"/>
      <c r="B149" s="10"/>
      <c r="C149" s="10" t="e">
        <f>VLOOKUP(D149,$B$7:$C$36,2,1)</f>
        <v>#N/A</v>
      </c>
      <c r="D149" s="11"/>
      <c r="E149" s="12">
        <f>F148-F151</f>
        <v>0</v>
      </c>
      <c r="F149" s="13"/>
    </row>
    <row r="150" spans="1:6" ht="12.75">
      <c r="A150" s="9"/>
      <c r="B150" s="10"/>
      <c r="C150" s="10" t="e">
        <f>VLOOKUP(D150,$B$7:$C$36,2,1)</f>
        <v>#N/A</v>
      </c>
      <c r="D150" s="11"/>
      <c r="E150" s="12">
        <f>F148-F151</f>
        <v>0</v>
      </c>
      <c r="F150" s="13"/>
    </row>
    <row r="151" spans="1:6" ht="12.75">
      <c r="A151" s="9"/>
      <c r="B151" s="14" t="s">
        <v>101</v>
      </c>
      <c r="C151" s="14" t="e">
        <f>VLOOKUP(D151,$B$7:$C$36,2,1)</f>
        <v>#N/A</v>
      </c>
      <c r="D151" s="15"/>
      <c r="E151" s="16">
        <f>F151-F148</f>
        <v>0</v>
      </c>
      <c r="F151" s="17"/>
    </row>
    <row r="152" spans="1:6" ht="12.75">
      <c r="A152" s="9"/>
      <c r="B152" s="14"/>
      <c r="C152" s="14" t="e">
        <f>VLOOKUP(D152,$B$7:$C$36,2,1)</f>
        <v>#N/A</v>
      </c>
      <c r="D152" s="15"/>
      <c r="E152" s="16">
        <f>F151-F148</f>
        <v>0</v>
      </c>
      <c r="F152" s="17"/>
    </row>
    <row r="153" spans="1:6" ht="12.75">
      <c r="A153" s="9"/>
      <c r="B153" s="14"/>
      <c r="C153" s="14" t="e">
        <f>VLOOKUP(D153,$B$7:$C$36,2,1)</f>
        <v>#N/A</v>
      </c>
      <c r="D153" s="15"/>
      <c r="E153" s="16">
        <f>F151-F148</f>
        <v>0</v>
      </c>
      <c r="F153" s="17"/>
    </row>
    <row r="154" spans="1:6" ht="12.75">
      <c r="A154" s="9">
        <v>2</v>
      </c>
      <c r="B154" s="10" t="s">
        <v>100</v>
      </c>
      <c r="C154" s="10" t="e">
        <f>VLOOKUP(D154,$B$7:$C$36,2,1)</f>
        <v>#N/A</v>
      </c>
      <c r="D154" s="11"/>
      <c r="E154" s="12">
        <f>F154-F157</f>
        <v>0</v>
      </c>
      <c r="F154" s="13"/>
    </row>
    <row r="155" spans="1:6" ht="12.75">
      <c r="A155" s="9"/>
      <c r="B155" s="10"/>
      <c r="C155" s="10" t="e">
        <f>VLOOKUP(D155,$B$7:$C$36,2,1)</f>
        <v>#N/A</v>
      </c>
      <c r="D155" s="11"/>
      <c r="E155" s="12">
        <f>F154-F157</f>
        <v>0</v>
      </c>
      <c r="F155" s="13"/>
    </row>
    <row r="156" spans="1:6" ht="12.75">
      <c r="A156" s="9"/>
      <c r="B156" s="10"/>
      <c r="C156" s="10" t="e">
        <f>VLOOKUP(D156,$B$7:$C$36,2,1)</f>
        <v>#N/A</v>
      </c>
      <c r="D156" s="11"/>
      <c r="E156" s="12">
        <f>F154-F157</f>
        <v>0</v>
      </c>
      <c r="F156" s="13"/>
    </row>
    <row r="157" spans="1:6" ht="12.75">
      <c r="A157" s="9"/>
      <c r="B157" s="14" t="s">
        <v>101</v>
      </c>
      <c r="C157" s="14" t="e">
        <f>VLOOKUP(D157,$B$7:$C$36,2,1)</f>
        <v>#N/A</v>
      </c>
      <c r="D157" s="15"/>
      <c r="E157" s="16">
        <f>F157-F154</f>
        <v>0</v>
      </c>
      <c r="F157" s="17"/>
    </row>
    <row r="158" spans="1:6" ht="12.75">
      <c r="A158" s="9"/>
      <c r="B158" s="14"/>
      <c r="C158" s="14" t="e">
        <f>VLOOKUP(D158,$B$7:$C$36,2,1)</f>
        <v>#N/A</v>
      </c>
      <c r="D158" s="15"/>
      <c r="E158" s="16">
        <f>F157-F154</f>
        <v>0</v>
      </c>
      <c r="F158" s="17"/>
    </row>
    <row r="159" spans="1:6" ht="12.75">
      <c r="A159" s="9"/>
      <c r="B159" s="14"/>
      <c r="C159" s="14" t="e">
        <f>VLOOKUP(D159,$B$7:$C$36,2,1)</f>
        <v>#N/A</v>
      </c>
      <c r="D159" s="15"/>
      <c r="E159" s="16">
        <f>F157-F154</f>
        <v>0</v>
      </c>
      <c r="F159" s="17"/>
    </row>
    <row r="160" spans="1:6" ht="12.75">
      <c r="A160" s="9">
        <v>3</v>
      </c>
      <c r="B160" s="10" t="s">
        <v>100</v>
      </c>
      <c r="C160" s="10" t="e">
        <f>VLOOKUP(D160,$B$7:$C$36,2,1)</f>
        <v>#N/A</v>
      </c>
      <c r="D160" s="11"/>
      <c r="E160" s="12">
        <f>F160-F163</f>
        <v>0</v>
      </c>
      <c r="F160" s="13"/>
    </row>
    <row r="161" spans="1:6" ht="12.75">
      <c r="A161" s="9"/>
      <c r="B161" s="10"/>
      <c r="C161" s="10" t="e">
        <f>VLOOKUP(D161,$B$7:$C$36,2,1)</f>
        <v>#N/A</v>
      </c>
      <c r="D161" s="11"/>
      <c r="E161" s="12">
        <f>F160-F163</f>
        <v>0</v>
      </c>
      <c r="F161" s="13"/>
    </row>
    <row r="162" spans="1:6" ht="12.75">
      <c r="A162" s="9"/>
      <c r="B162" s="10"/>
      <c r="C162" s="10" t="e">
        <f>VLOOKUP(D162,$B$7:$C$36,2,1)</f>
        <v>#N/A</v>
      </c>
      <c r="D162" s="11"/>
      <c r="E162" s="12">
        <f>F160-F163</f>
        <v>0</v>
      </c>
      <c r="F162" s="13"/>
    </row>
    <row r="163" spans="1:6" ht="12.75">
      <c r="A163" s="9"/>
      <c r="B163" s="14" t="s">
        <v>101</v>
      </c>
      <c r="C163" s="14" t="e">
        <f>VLOOKUP(D163,$B$7:$C$36,2,1)</f>
        <v>#N/A</v>
      </c>
      <c r="D163" s="15"/>
      <c r="E163" s="16">
        <f>F163-F160</f>
        <v>0</v>
      </c>
      <c r="F163" s="17"/>
    </row>
    <row r="164" spans="1:6" ht="12.75">
      <c r="A164" s="9"/>
      <c r="B164" s="14"/>
      <c r="C164" s="14" t="e">
        <f>VLOOKUP(D164,$B$7:$C$36,2,1)</f>
        <v>#N/A</v>
      </c>
      <c r="D164" s="15"/>
      <c r="E164" s="16">
        <f>F163-F160</f>
        <v>0</v>
      </c>
      <c r="F164" s="17"/>
    </row>
    <row r="165" spans="1:6" ht="12.75">
      <c r="A165" s="9"/>
      <c r="B165" s="14"/>
      <c r="C165" s="14" t="e">
        <f>VLOOKUP(D165,$B$7:$C$36,2,1)</f>
        <v>#N/A</v>
      </c>
      <c r="D165" s="15"/>
      <c r="E165" s="16">
        <f>F163-F160</f>
        <v>0</v>
      </c>
      <c r="F165" s="17"/>
    </row>
    <row r="166" spans="1:6" ht="12.75">
      <c r="A166" s="9">
        <v>4</v>
      </c>
      <c r="B166" s="10" t="s">
        <v>100</v>
      </c>
      <c r="C166" s="10" t="e">
        <f>VLOOKUP(D166,$B$7:$C$36,2,1)</f>
        <v>#N/A</v>
      </c>
      <c r="D166" s="11"/>
      <c r="E166" s="12">
        <f>F166-F169</f>
        <v>0</v>
      </c>
      <c r="F166" s="13"/>
    </row>
    <row r="167" spans="1:6" ht="12.75">
      <c r="A167" s="9"/>
      <c r="B167" s="10"/>
      <c r="C167" s="10" t="e">
        <f>VLOOKUP(D167,$B$7:$C$36,2,1)</f>
        <v>#N/A</v>
      </c>
      <c r="D167" s="11"/>
      <c r="E167" s="12">
        <f>F166-F169</f>
        <v>0</v>
      </c>
      <c r="F167" s="13"/>
    </row>
    <row r="168" spans="1:6" ht="12.75">
      <c r="A168" s="9"/>
      <c r="B168" s="10"/>
      <c r="C168" s="10" t="e">
        <f>VLOOKUP(D168,$B$7:$C$36,2,1)</f>
        <v>#N/A</v>
      </c>
      <c r="D168" s="11"/>
      <c r="E168" s="12">
        <f>F166-F169</f>
        <v>0</v>
      </c>
      <c r="F168" s="13"/>
    </row>
    <row r="169" spans="1:6" ht="12.75">
      <c r="A169" s="9"/>
      <c r="B169" s="14" t="s">
        <v>101</v>
      </c>
      <c r="C169" s="14" t="e">
        <f>VLOOKUP(D169,$B$7:$C$36,2,1)</f>
        <v>#N/A</v>
      </c>
      <c r="D169" s="15"/>
      <c r="E169" s="16">
        <f>F169-F166</f>
        <v>0</v>
      </c>
      <c r="F169" s="17"/>
    </row>
    <row r="170" spans="1:6" ht="12.75">
      <c r="A170" s="9"/>
      <c r="B170" s="14"/>
      <c r="C170" s="14" t="e">
        <f>VLOOKUP(D170,$B$7:$C$36,2,1)</f>
        <v>#N/A</v>
      </c>
      <c r="D170" s="15"/>
      <c r="E170" s="16">
        <f>F169-F166</f>
        <v>0</v>
      </c>
      <c r="F170" s="17"/>
    </row>
    <row r="171" spans="1:6" ht="12.75">
      <c r="A171" s="9"/>
      <c r="B171" s="14"/>
      <c r="C171" s="14" t="e">
        <f>VLOOKUP(D171,$B$7:$C$36,2,1)</f>
        <v>#N/A</v>
      </c>
      <c r="D171" s="15"/>
      <c r="E171" s="16">
        <f>F169-F166</f>
        <v>0</v>
      </c>
      <c r="F171" s="17"/>
    </row>
  </sheetData>
  <sheetProtection selectLockedCells="1" selectUnlockedCells="1"/>
  <mergeCells count="104">
    <mergeCell ref="B42:F42"/>
    <mergeCell ref="A43:A48"/>
    <mergeCell ref="B43:B45"/>
    <mergeCell ref="F43:F45"/>
    <mergeCell ref="B46:B48"/>
    <mergeCell ref="F46:F48"/>
    <mergeCell ref="A49:A54"/>
    <mergeCell ref="B49:B51"/>
    <mergeCell ref="F49:F51"/>
    <mergeCell ref="B52:B54"/>
    <mergeCell ref="F52:F54"/>
    <mergeCell ref="A55:A60"/>
    <mergeCell ref="B55:B57"/>
    <mergeCell ref="F55:F57"/>
    <mergeCell ref="B58:B60"/>
    <mergeCell ref="F58:F60"/>
    <mergeCell ref="A61:A66"/>
    <mergeCell ref="B61:B63"/>
    <mergeCell ref="F61:F63"/>
    <mergeCell ref="B64:B66"/>
    <mergeCell ref="F64:F66"/>
    <mergeCell ref="A67:A72"/>
    <mergeCell ref="B67:B69"/>
    <mergeCell ref="F67:F69"/>
    <mergeCell ref="B70:B72"/>
    <mergeCell ref="F70:F72"/>
    <mergeCell ref="A73:A78"/>
    <mergeCell ref="B73:B75"/>
    <mergeCell ref="F73:F75"/>
    <mergeCell ref="B76:B78"/>
    <mergeCell ref="F76:F78"/>
    <mergeCell ref="B81:F81"/>
    <mergeCell ref="A82:A87"/>
    <mergeCell ref="B82:B84"/>
    <mergeCell ref="F82:F84"/>
    <mergeCell ref="B85:B87"/>
    <mergeCell ref="F85:F87"/>
    <mergeCell ref="A88:A93"/>
    <mergeCell ref="B88:B90"/>
    <mergeCell ref="F88:F90"/>
    <mergeCell ref="B91:B93"/>
    <mergeCell ref="F91:F93"/>
    <mergeCell ref="A94:A99"/>
    <mergeCell ref="B94:B96"/>
    <mergeCell ref="F94:F96"/>
    <mergeCell ref="B97:B99"/>
    <mergeCell ref="F97:F99"/>
    <mergeCell ref="A100:A105"/>
    <mergeCell ref="B100:B102"/>
    <mergeCell ref="F100:F102"/>
    <mergeCell ref="B103:B105"/>
    <mergeCell ref="F103:F105"/>
    <mergeCell ref="A106:A111"/>
    <mergeCell ref="B106:B108"/>
    <mergeCell ref="F106:F108"/>
    <mergeCell ref="B109:B111"/>
    <mergeCell ref="F109:F111"/>
    <mergeCell ref="B114:F114"/>
    <mergeCell ref="A115:A120"/>
    <mergeCell ref="B115:B117"/>
    <mergeCell ref="F115:F117"/>
    <mergeCell ref="B118:B120"/>
    <mergeCell ref="F118:F120"/>
    <mergeCell ref="A121:A126"/>
    <mergeCell ref="B121:B123"/>
    <mergeCell ref="F121:F123"/>
    <mergeCell ref="B124:B126"/>
    <mergeCell ref="F124:F126"/>
    <mergeCell ref="A127:A132"/>
    <mergeCell ref="B127:B129"/>
    <mergeCell ref="F127:F129"/>
    <mergeCell ref="B130:B132"/>
    <mergeCell ref="F130:F132"/>
    <mergeCell ref="A133:A138"/>
    <mergeCell ref="B133:B135"/>
    <mergeCell ref="F133:F135"/>
    <mergeCell ref="B136:B138"/>
    <mergeCell ref="F136:F138"/>
    <mergeCell ref="A139:A144"/>
    <mergeCell ref="B139:B141"/>
    <mergeCell ref="F139:F141"/>
    <mergeCell ref="B142:B144"/>
    <mergeCell ref="F142:F144"/>
    <mergeCell ref="B147:F147"/>
    <mergeCell ref="A148:A153"/>
    <mergeCell ref="B148:B150"/>
    <mergeCell ref="F148:F150"/>
    <mergeCell ref="B151:B153"/>
    <mergeCell ref="F151:F153"/>
    <mergeCell ref="A154:A159"/>
    <mergeCell ref="B154:B156"/>
    <mergeCell ref="F154:F156"/>
    <mergeCell ref="B157:B159"/>
    <mergeCell ref="F157:F159"/>
    <mergeCell ref="A160:A165"/>
    <mergeCell ref="B160:B162"/>
    <mergeCell ref="F160:F162"/>
    <mergeCell ref="B163:B165"/>
    <mergeCell ref="F163:F165"/>
    <mergeCell ref="A166:A171"/>
    <mergeCell ref="B166:B168"/>
    <mergeCell ref="F166:F168"/>
    <mergeCell ref="B169:B171"/>
    <mergeCell ref="F169:F17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zoomScale="80" zoomScaleNormal="80" workbookViewId="0" topLeftCell="A1">
      <selection activeCell="C7" sqref="C7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16" ht="12.75">
      <c r="A1" t="s">
        <v>106</v>
      </c>
      <c r="B1" s="6">
        <v>39878</v>
      </c>
      <c r="O1">
        <v>1</v>
      </c>
      <c r="P1" t="s">
        <v>7</v>
      </c>
    </row>
    <row r="2" spans="1:16" ht="12.75">
      <c r="A2" t="s">
        <v>91</v>
      </c>
      <c r="O2">
        <v>68</v>
      </c>
      <c r="P2" t="s">
        <v>72</v>
      </c>
    </row>
    <row r="3" spans="1:16" ht="12.75">
      <c r="A3" s="7">
        <f>B1</f>
        <v>39878</v>
      </c>
      <c r="O3">
        <v>2</v>
      </c>
      <c r="P3" t="s">
        <v>8</v>
      </c>
    </row>
    <row r="4" spans="15:16" ht="12.75">
      <c r="O4">
        <v>3</v>
      </c>
      <c r="P4" t="s">
        <v>9</v>
      </c>
    </row>
    <row r="5" spans="15:16" ht="12.75">
      <c r="O5">
        <v>4</v>
      </c>
      <c r="P5" t="s">
        <v>10</v>
      </c>
    </row>
    <row r="6" spans="1:16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  <c r="O6">
        <v>57</v>
      </c>
      <c r="P6" t="s">
        <v>63</v>
      </c>
    </row>
    <row r="7" spans="1:16" ht="12.75">
      <c r="A7">
        <v>76</v>
      </c>
      <c r="B7">
        <v>1</v>
      </c>
      <c r="C7" t="str">
        <f>VLOOKUP(A7,Teilnehmer!$A$4:$B$99,2,1)</f>
        <v>Britta</v>
      </c>
      <c r="D7" s="3">
        <f>VLOOKUP(B7,D$23:E$34,2,0)</f>
        <v>6</v>
      </c>
      <c r="E7" s="3">
        <f>VLOOKUP(B7,D$38:E$49,2,0)</f>
        <v>7</v>
      </c>
      <c r="H7" s="3">
        <f>COUNTIF(D7:G7,"&gt;0")</f>
        <v>2</v>
      </c>
      <c r="I7" s="3">
        <f>SUM(D7:G7)</f>
        <v>13</v>
      </c>
      <c r="J7" s="3">
        <f>H7+I7*0.01</f>
        <v>2.13</v>
      </c>
      <c r="K7" s="3">
        <f>RANK(J7,$J$7:$J$21,0)</f>
        <v>1</v>
      </c>
      <c r="L7" s="3">
        <f>VLOOKUP(K7,Punkteverteilung!$A$2:$B$91,2,0)</f>
        <v>10</v>
      </c>
      <c r="O7">
        <v>5</v>
      </c>
      <c r="P7" t="s">
        <v>11</v>
      </c>
    </row>
    <row r="8" spans="1:16" ht="12.75">
      <c r="A8">
        <v>40</v>
      </c>
      <c r="B8">
        <v>2</v>
      </c>
      <c r="C8" t="str">
        <f>VLOOKUP(A8,Teilnehmer!$A$4:$B$99,2,1)</f>
        <v>Michele</v>
      </c>
      <c r="D8" s="3">
        <f>VLOOKUP(B8,D$23:E$34,2,0)</f>
        <v>-5</v>
      </c>
      <c r="E8" s="3">
        <f>VLOOKUP(B8,D$38:E$49,2,0)</f>
        <v>-7</v>
      </c>
      <c r="H8" s="3">
        <f>COUNTIF(D8:G8,"&gt;0")</f>
        <v>0</v>
      </c>
      <c r="I8" s="3">
        <f>SUM(D8:G8)</f>
        <v>-12</v>
      </c>
      <c r="J8" s="3">
        <f>H8+I8*0.01</f>
        <v>-0.12</v>
      </c>
      <c r="K8" s="3">
        <f>RANK(J8,$J$7:$J$21,0)</f>
        <v>8</v>
      </c>
      <c r="L8" s="3">
        <f>VLOOKUP(K8,Punkteverteilung!$A$2:$B$91,2,0)</f>
        <v>1</v>
      </c>
      <c r="O8">
        <v>6</v>
      </c>
      <c r="P8" t="s">
        <v>12</v>
      </c>
    </row>
    <row r="9" spans="1:16" ht="12.75">
      <c r="A9">
        <v>11</v>
      </c>
      <c r="B9">
        <v>3</v>
      </c>
      <c r="C9" t="str">
        <f>VLOOKUP(A9,Teilnehmer!$A$4:$B$99,2,1)</f>
        <v>Daniel</v>
      </c>
      <c r="D9" s="3">
        <f>VLOOKUP(B9,D$23:E$34,2,0)</f>
        <v>5</v>
      </c>
      <c r="E9" s="3">
        <f>VLOOKUP(B9,D$38:E$49,2,0)</f>
        <v>-3</v>
      </c>
      <c r="H9" s="3">
        <f>COUNTIF(D9:G9,"&gt;0")</f>
        <v>1</v>
      </c>
      <c r="I9" s="3">
        <f>SUM(D9:G9)</f>
        <v>2</v>
      </c>
      <c r="J9" s="3">
        <f>H9+I9*0.01</f>
        <v>1.02</v>
      </c>
      <c r="K9" s="3">
        <f>RANK(J9,$J$7:$J$21,0)</f>
        <v>4</v>
      </c>
      <c r="L9" s="3">
        <f>VLOOKUP(K9,Punkteverteilung!$A$2:$B$91,2,0)</f>
        <v>4</v>
      </c>
      <c r="O9">
        <v>7</v>
      </c>
      <c r="P9" t="s">
        <v>13</v>
      </c>
    </row>
    <row r="10" spans="1:16" ht="12.75">
      <c r="A10">
        <v>4</v>
      </c>
      <c r="B10">
        <v>4</v>
      </c>
      <c r="C10" t="str">
        <f>VLOOKUP(A10,Teilnehmer!$A$4:$B$99,2,1)</f>
        <v>Andreas</v>
      </c>
      <c r="D10" s="3">
        <f>VLOOKUP(B10,D$23:E$34,2,0)</f>
        <v>5</v>
      </c>
      <c r="E10" s="3">
        <f>VLOOKUP(B10,D$38:E$49,2,0)</f>
        <v>3</v>
      </c>
      <c r="H10" s="3">
        <f>COUNTIF(D10:G10,"&gt;0")</f>
        <v>2</v>
      </c>
      <c r="I10" s="3">
        <f>SUM(D10:G10)</f>
        <v>8</v>
      </c>
      <c r="J10" s="3">
        <f>H10+I10*0.01</f>
        <v>2.08</v>
      </c>
      <c r="K10" s="3">
        <f>RANK(J10,$J$7:$J$21,0)</f>
        <v>3</v>
      </c>
      <c r="L10" s="3">
        <f>VLOOKUP(K10,Punkteverteilung!$A$2:$B$91,2,0)</f>
        <v>5</v>
      </c>
      <c r="O10">
        <v>71</v>
      </c>
      <c r="P10" t="s">
        <v>75</v>
      </c>
    </row>
    <row r="11" spans="1:16" ht="12.75">
      <c r="A11">
        <v>29</v>
      </c>
      <c r="B11">
        <v>5</v>
      </c>
      <c r="C11" t="str">
        <f>VLOOKUP(A11,Teilnehmer!$A$4:$B$99,2,1)</f>
        <v>Josef </v>
      </c>
      <c r="D11" s="3">
        <f>VLOOKUP(B11,D$23:E$34,2,0)</f>
        <v>6</v>
      </c>
      <c r="E11" s="3">
        <f>VLOOKUP(B11,D$38:E$49,2,0)</f>
        <v>7</v>
      </c>
      <c r="H11" s="3">
        <f>COUNTIF(D11:G11,"&gt;0")</f>
        <v>2</v>
      </c>
      <c r="I11" s="3">
        <f>SUM(D11:G11)</f>
        <v>13</v>
      </c>
      <c r="J11" s="3">
        <f>H11+I11*0.01</f>
        <v>2.13</v>
      </c>
      <c r="K11" s="3">
        <f>RANK(J11,$J$7:$J$21,0)</f>
        <v>1</v>
      </c>
      <c r="L11" s="3">
        <f>VLOOKUP(K11,Punkteverteilung!$A$2:$B$91,2,0)</f>
        <v>10</v>
      </c>
      <c r="O11">
        <v>58</v>
      </c>
      <c r="P11" t="s">
        <v>64</v>
      </c>
    </row>
    <row r="12" spans="1:16" ht="12.75">
      <c r="A12">
        <v>42</v>
      </c>
      <c r="B12">
        <v>6</v>
      </c>
      <c r="C12" t="str">
        <f>VLOOKUP(A12,Teilnehmer!$A$4:$B$99,2,1)</f>
        <v>Patricia</v>
      </c>
      <c r="D12" s="3">
        <f>VLOOKUP(B12,D$23:E$34,2,0)</f>
        <v>-5</v>
      </c>
      <c r="E12" s="3">
        <f>VLOOKUP(B12,D$38:E$49,2,0)</f>
        <v>-7</v>
      </c>
      <c r="H12" s="3">
        <f>COUNTIF(D12:G12,"&gt;0")</f>
        <v>0</v>
      </c>
      <c r="I12" s="3">
        <f>SUM(D12:G12)</f>
        <v>-12</v>
      </c>
      <c r="J12" s="3">
        <f>H12+I12*0.01</f>
        <v>-0.12</v>
      </c>
      <c r="K12" s="3">
        <f>RANK(J12,$J$7:$J$21,0)</f>
        <v>8</v>
      </c>
      <c r="L12" s="3">
        <f>VLOOKUP(K12,Punkteverteilung!$A$2:$B$91,2,0)</f>
        <v>1</v>
      </c>
      <c r="O12">
        <v>8</v>
      </c>
      <c r="P12" t="s">
        <v>14</v>
      </c>
    </row>
    <row r="13" spans="1:16" ht="12.75">
      <c r="A13">
        <v>56</v>
      </c>
      <c r="B13">
        <v>7</v>
      </c>
      <c r="C13" t="str">
        <f>VLOOKUP(A13,Teilnehmer!$A$4:$B$99,2,1)</f>
        <v>Xavier</v>
      </c>
      <c r="D13" s="3">
        <f>VLOOKUP(B13,D$23:E$34,2,0)</f>
        <v>-6</v>
      </c>
      <c r="E13" s="3">
        <f>VLOOKUP(B13,D$38:E$49,2,0)</f>
        <v>3</v>
      </c>
      <c r="H13" s="3">
        <f>COUNTIF(D13:G13,"&gt;0")</f>
        <v>1</v>
      </c>
      <c r="I13" s="3">
        <f>SUM(D13:G13)</f>
        <v>-3</v>
      </c>
      <c r="J13" s="3">
        <f>H13+I13*0.01</f>
        <v>0.97</v>
      </c>
      <c r="K13" s="3">
        <f>RANK(J13,$J$7:$J$21,0)</f>
        <v>6</v>
      </c>
      <c r="L13" s="3">
        <f>VLOOKUP(K13,Punkteverteilung!$A$2:$B$91,2,0)</f>
        <v>2</v>
      </c>
      <c r="O13">
        <v>66</v>
      </c>
      <c r="P13" t="s">
        <v>15</v>
      </c>
    </row>
    <row r="14" spans="1:16" ht="12.75">
      <c r="A14">
        <v>21</v>
      </c>
      <c r="B14">
        <v>8</v>
      </c>
      <c r="C14" t="str">
        <f>VLOOKUP(A14,Teilnehmer!$A$4:$B$99,2,1)</f>
        <v>Gerhard</v>
      </c>
      <c r="D14" s="3">
        <f>VLOOKUP(B14,D$23:E$34,2,0)</f>
        <v>-5</v>
      </c>
      <c r="E14" s="3">
        <f>VLOOKUP(B14,D$38:E$49,2,0)</f>
        <v>-3</v>
      </c>
      <c r="H14" s="3">
        <f>COUNTIF(D14:G14,"&gt;0")</f>
        <v>0</v>
      </c>
      <c r="I14" s="3">
        <f>SUM(D14:G14)</f>
        <v>-8</v>
      </c>
      <c r="J14" s="3">
        <f>H14+I14*0.01</f>
        <v>-0.08</v>
      </c>
      <c r="K14" s="3">
        <f>RANK(J14,$J$7:$J$21,0)</f>
        <v>7</v>
      </c>
      <c r="L14" s="3">
        <f>VLOOKUP(K14,Punkteverteilung!$A$2:$B$91,2,0)</f>
        <v>1</v>
      </c>
      <c r="O14">
        <v>9</v>
      </c>
      <c r="P14" t="s">
        <v>107</v>
      </c>
    </row>
    <row r="15" spans="1:16" ht="12.75">
      <c r="A15">
        <v>51</v>
      </c>
      <c r="B15">
        <v>9</v>
      </c>
      <c r="C15" t="str">
        <f>VLOOKUP(A15,Teilnehmer!$A$4:$B$99,2,1)</f>
        <v>Thomas</v>
      </c>
      <c r="D15" s="3">
        <f>VLOOKUP(B15,D$23:E$34,2,0)</f>
        <v>-6</v>
      </c>
      <c r="E15" s="3">
        <f>VLOOKUP(B15,D$38:E$49,2,0)</f>
        <v>7</v>
      </c>
      <c r="H15" s="3">
        <f>COUNTIF(D15:G15,"&gt;0")</f>
        <v>1</v>
      </c>
      <c r="I15" s="3">
        <f>SUM(D15:G15)</f>
        <v>1</v>
      </c>
      <c r="J15" s="3">
        <f>H15+I15*0.01</f>
        <v>1.01</v>
      </c>
      <c r="K15" s="3">
        <f>RANK(J15,$J$7:$J$21,0)</f>
        <v>5</v>
      </c>
      <c r="L15" s="3">
        <f>VLOOKUP(K15,Punkteverteilung!$A$2:$B$91,2,0)</f>
        <v>3</v>
      </c>
      <c r="O15">
        <v>10</v>
      </c>
      <c r="P15" t="s">
        <v>16</v>
      </c>
    </row>
    <row r="16" spans="15:16" ht="12.75">
      <c r="O16">
        <v>11</v>
      </c>
      <c r="P16" t="s">
        <v>17</v>
      </c>
    </row>
    <row r="17" spans="15:16" ht="12.75">
      <c r="O17">
        <v>12</v>
      </c>
      <c r="P17" t="s">
        <v>18</v>
      </c>
    </row>
    <row r="18" spans="15:16" ht="12.75">
      <c r="O18">
        <v>13</v>
      </c>
      <c r="P18" t="s">
        <v>19</v>
      </c>
    </row>
    <row r="19" spans="15:16" ht="12.75">
      <c r="O19">
        <v>59</v>
      </c>
      <c r="P19" t="s">
        <v>65</v>
      </c>
    </row>
    <row r="20" spans="15:16" ht="12.75">
      <c r="O20">
        <v>14</v>
      </c>
      <c r="P20" t="s">
        <v>20</v>
      </c>
    </row>
    <row r="21" spans="15:16" ht="12.75">
      <c r="O21">
        <v>15</v>
      </c>
      <c r="P21" t="s">
        <v>21</v>
      </c>
    </row>
    <row r="22" spans="2:16" ht="12.75">
      <c r="B22" s="8" t="s">
        <v>93</v>
      </c>
      <c r="C22" s="8"/>
      <c r="D22" s="8"/>
      <c r="E22" s="8"/>
      <c r="F22" s="8"/>
      <c r="O22">
        <v>16</v>
      </c>
      <c r="P22" t="s">
        <v>22</v>
      </c>
    </row>
    <row r="23" spans="1:16" ht="12.75">
      <c r="A23" s="9">
        <v>1</v>
      </c>
      <c r="B23" s="10" t="s">
        <v>100</v>
      </c>
      <c r="C23" s="10" t="str">
        <f>VLOOKUP(D23,$B$7:$C$15,2,1)</f>
        <v>Britta</v>
      </c>
      <c r="D23" s="11">
        <v>1</v>
      </c>
      <c r="E23" s="12">
        <f>F23-F26</f>
        <v>6</v>
      </c>
      <c r="F23" s="13">
        <v>13</v>
      </c>
      <c r="O23">
        <v>17</v>
      </c>
      <c r="P23" t="s">
        <v>23</v>
      </c>
    </row>
    <row r="24" spans="1:16" ht="12.75">
      <c r="A24" s="9"/>
      <c r="B24" s="10"/>
      <c r="C24" s="10" t="str">
        <f>VLOOKUP(D24,$B$7:$C$15,2,1)</f>
        <v>Josef </v>
      </c>
      <c r="D24" s="11">
        <v>5</v>
      </c>
      <c r="E24" s="12">
        <f>F23-F26</f>
        <v>6</v>
      </c>
      <c r="F24" s="13"/>
      <c r="O24">
        <v>62</v>
      </c>
      <c r="P24" t="s">
        <v>68</v>
      </c>
    </row>
    <row r="25" spans="1:16" ht="12.75">
      <c r="A25" s="9"/>
      <c r="B25" s="10"/>
      <c r="C25" s="10" t="e">
        <f>VLOOKUP(D25,$B$7:$C$15,2,1)</f>
        <v>#N/A</v>
      </c>
      <c r="D25" s="11"/>
      <c r="E25" s="12">
        <f>F23-F26</f>
        <v>6</v>
      </c>
      <c r="F25" s="13"/>
      <c r="O25">
        <v>18</v>
      </c>
      <c r="P25" t="s">
        <v>24</v>
      </c>
    </row>
    <row r="26" spans="1:16" ht="12.75">
      <c r="A26" s="9"/>
      <c r="B26" s="14" t="s">
        <v>101</v>
      </c>
      <c r="C26" s="14" t="str">
        <f>VLOOKUP(D26,$B$7:$C$15,2,1)</f>
        <v>Thomas</v>
      </c>
      <c r="D26" s="15">
        <v>9</v>
      </c>
      <c r="E26" s="16">
        <f>F26-F23</f>
        <v>-6</v>
      </c>
      <c r="F26" s="17">
        <v>7</v>
      </c>
      <c r="O26">
        <v>75</v>
      </c>
      <c r="P26" t="s">
        <v>79</v>
      </c>
    </row>
    <row r="27" spans="1:16" ht="12.75">
      <c r="A27" s="9"/>
      <c r="B27" s="14"/>
      <c r="C27" s="14" t="str">
        <f>VLOOKUP(D27,$B$7:$C$15,2,1)</f>
        <v>Xavier</v>
      </c>
      <c r="D27" s="15">
        <v>7</v>
      </c>
      <c r="E27" s="16">
        <f>F26-F23</f>
        <v>-6</v>
      </c>
      <c r="F27" s="17"/>
      <c r="O27">
        <v>19</v>
      </c>
      <c r="P27" t="s">
        <v>25</v>
      </c>
    </row>
    <row r="28" spans="1:16" ht="12.75">
      <c r="A28" s="9"/>
      <c r="B28" s="14"/>
      <c r="C28" s="14" t="e">
        <f>VLOOKUP(D28,$B$7:$C$15,2,1)</f>
        <v>#N/A</v>
      </c>
      <c r="D28" s="15"/>
      <c r="E28" s="16">
        <f>F26-F23</f>
        <v>-6</v>
      </c>
      <c r="F28" s="17"/>
      <c r="O28">
        <v>20</v>
      </c>
      <c r="P28" t="s">
        <v>26</v>
      </c>
    </row>
    <row r="29" spans="1:16" ht="12.75">
      <c r="A29" s="9">
        <v>2</v>
      </c>
      <c r="B29" s="10" t="s">
        <v>100</v>
      </c>
      <c r="C29" s="10" t="str">
        <f>VLOOKUP(D29,$B$7:$C$15,2,1)</f>
        <v>Andreas</v>
      </c>
      <c r="D29" s="11">
        <v>4</v>
      </c>
      <c r="E29" s="12">
        <f>F29-F32</f>
        <v>5</v>
      </c>
      <c r="F29" s="13">
        <v>13</v>
      </c>
      <c r="O29">
        <v>74</v>
      </c>
      <c r="P29" t="s">
        <v>78</v>
      </c>
    </row>
    <row r="30" spans="1:16" ht="12.75">
      <c r="A30" s="9"/>
      <c r="B30" s="10"/>
      <c r="C30" s="10" t="str">
        <f>VLOOKUP(D30,$B$7:$C$15,2,1)</f>
        <v>Daniel</v>
      </c>
      <c r="D30" s="11">
        <v>3</v>
      </c>
      <c r="E30" s="12">
        <f>F29-F32</f>
        <v>5</v>
      </c>
      <c r="F30" s="13"/>
      <c r="O30">
        <v>21</v>
      </c>
      <c r="P30" t="s">
        <v>27</v>
      </c>
    </row>
    <row r="31" spans="1:16" ht="12.75">
      <c r="A31" s="9"/>
      <c r="B31" s="10"/>
      <c r="C31" s="10" t="e">
        <f>VLOOKUP(D31,$B$7:$C$15,2,1)</f>
        <v>#N/A</v>
      </c>
      <c r="D31" s="11"/>
      <c r="E31" s="12">
        <f>F29-F32</f>
        <v>5</v>
      </c>
      <c r="F31" s="13"/>
      <c r="O31">
        <v>22</v>
      </c>
      <c r="P31" t="s">
        <v>28</v>
      </c>
    </row>
    <row r="32" spans="1:16" ht="12.75">
      <c r="A32" s="9"/>
      <c r="B32" s="14" t="s">
        <v>101</v>
      </c>
      <c r="C32" s="14" t="str">
        <f>VLOOKUP(D32,$B$7:$C$15,2,1)</f>
        <v>Gerhard</v>
      </c>
      <c r="D32" s="15">
        <v>8</v>
      </c>
      <c r="E32" s="16">
        <f>F32-F29</f>
        <v>-5</v>
      </c>
      <c r="F32" s="17">
        <v>8</v>
      </c>
      <c r="O32">
        <v>23</v>
      </c>
      <c r="P32" t="s">
        <v>29</v>
      </c>
    </row>
    <row r="33" spans="1:16" ht="12.75">
      <c r="A33" s="9"/>
      <c r="B33" s="14"/>
      <c r="C33" s="14" t="str">
        <f>VLOOKUP(D33,$B$7:$C$15,2,1)</f>
        <v>Patricia</v>
      </c>
      <c r="D33" s="15">
        <v>6</v>
      </c>
      <c r="E33" s="16">
        <f>F32-F29</f>
        <v>-5</v>
      </c>
      <c r="F33" s="17"/>
      <c r="O33">
        <v>24</v>
      </c>
      <c r="P33" t="s">
        <v>30</v>
      </c>
    </row>
    <row r="34" spans="1:16" ht="12.75">
      <c r="A34" s="9"/>
      <c r="B34" s="14"/>
      <c r="C34" s="14" t="str">
        <f>VLOOKUP(D34,$B$7:$C$15,2,1)</f>
        <v>Michele</v>
      </c>
      <c r="D34" s="15">
        <v>2</v>
      </c>
      <c r="E34" s="16">
        <f>F32-F29</f>
        <v>-5</v>
      </c>
      <c r="F34" s="17"/>
      <c r="O34">
        <v>69</v>
      </c>
      <c r="P34" t="s">
        <v>73</v>
      </c>
    </row>
    <row r="35" spans="15:16" ht="12.75">
      <c r="O35">
        <v>25</v>
      </c>
      <c r="P35" t="s">
        <v>31</v>
      </c>
    </row>
    <row r="36" spans="15:16" ht="12.75">
      <c r="O36">
        <v>26</v>
      </c>
      <c r="P36" t="s">
        <v>32</v>
      </c>
    </row>
    <row r="37" spans="2:16" ht="12.75">
      <c r="B37" s="8" t="s">
        <v>94</v>
      </c>
      <c r="C37" s="8"/>
      <c r="D37" s="8"/>
      <c r="E37" s="8"/>
      <c r="F37" s="8"/>
      <c r="O37">
        <v>27</v>
      </c>
      <c r="P37" t="s">
        <v>33</v>
      </c>
    </row>
    <row r="38" spans="1:16" ht="12.75">
      <c r="A38" s="9">
        <v>1</v>
      </c>
      <c r="B38" s="10" t="s">
        <v>100</v>
      </c>
      <c r="C38" s="10" t="str">
        <f>VLOOKUP(D38,$B$7:$C$15,2,1)</f>
        <v>Gerhard</v>
      </c>
      <c r="D38" s="11">
        <v>8</v>
      </c>
      <c r="E38" s="12">
        <f>F38-F41</f>
        <v>-3</v>
      </c>
      <c r="F38" s="13">
        <v>10</v>
      </c>
      <c r="O38">
        <v>28</v>
      </c>
      <c r="P38" t="s">
        <v>34</v>
      </c>
    </row>
    <row r="39" spans="1:16" ht="12.75">
      <c r="A39" s="9"/>
      <c r="B39" s="10"/>
      <c r="C39" s="10" t="str">
        <f>VLOOKUP(D39,$B$7:$C$25,2,1)</f>
        <v>Daniel</v>
      </c>
      <c r="D39" s="11">
        <v>3</v>
      </c>
      <c r="E39" s="12">
        <f>F38-F41</f>
        <v>-3</v>
      </c>
      <c r="F39" s="13"/>
      <c r="O39">
        <v>63</v>
      </c>
      <c r="P39" t="s">
        <v>69</v>
      </c>
    </row>
    <row r="40" spans="1:16" ht="12.75">
      <c r="A40" s="9"/>
      <c r="B40" s="10"/>
      <c r="C40" s="10" t="e">
        <f>VLOOKUP(D40,$B$7:$C$25,2,1)</f>
        <v>#N/A</v>
      </c>
      <c r="D40" s="11"/>
      <c r="E40" s="12">
        <f>F38-F41</f>
        <v>-3</v>
      </c>
      <c r="F40" s="13"/>
      <c r="O40">
        <v>29</v>
      </c>
      <c r="P40" t="s">
        <v>35</v>
      </c>
    </row>
    <row r="41" spans="1:16" ht="12.75">
      <c r="A41" s="9"/>
      <c r="B41" s="14" t="s">
        <v>101</v>
      </c>
      <c r="C41" s="14" t="str">
        <f>VLOOKUP(D41,$B$7:$C$15,2,1)</f>
        <v>Xavier</v>
      </c>
      <c r="D41" s="15">
        <v>7</v>
      </c>
      <c r="E41" s="16">
        <f>F41-F38</f>
        <v>3</v>
      </c>
      <c r="F41" s="17">
        <v>13</v>
      </c>
      <c r="O41">
        <v>61</v>
      </c>
      <c r="P41" t="s">
        <v>67</v>
      </c>
    </row>
    <row r="42" spans="1:16" ht="12.75">
      <c r="A42" s="9"/>
      <c r="B42" s="14"/>
      <c r="C42" s="14" t="str">
        <f>VLOOKUP(D42,$B$7:$C$15,2,1)</f>
        <v>Andreas</v>
      </c>
      <c r="D42" s="15">
        <v>4</v>
      </c>
      <c r="E42" s="16">
        <f>F41-F38</f>
        <v>3</v>
      </c>
      <c r="F42" s="17"/>
      <c r="O42">
        <v>30</v>
      </c>
      <c r="P42" t="s">
        <v>36</v>
      </c>
    </row>
    <row r="43" spans="1:16" ht="12.75">
      <c r="A43" s="9"/>
      <c r="B43" s="14"/>
      <c r="C43" s="14" t="e">
        <f>VLOOKUP(D43,$B$7:$C$15,2,1)</f>
        <v>#N/A</v>
      </c>
      <c r="D43" s="15"/>
      <c r="E43" s="16">
        <f>F41-F38</f>
        <v>3</v>
      </c>
      <c r="F43" s="17"/>
      <c r="O43">
        <v>73</v>
      </c>
      <c r="P43" t="s">
        <v>77</v>
      </c>
    </row>
    <row r="44" spans="1:16" ht="12.75">
      <c r="A44" s="9">
        <v>2</v>
      </c>
      <c r="B44" s="10" t="s">
        <v>100</v>
      </c>
      <c r="C44" s="10" t="str">
        <f>VLOOKUP(D44,$B$7:$C$15,2,1)</f>
        <v>Patricia</v>
      </c>
      <c r="D44" s="11">
        <v>6</v>
      </c>
      <c r="E44" s="12">
        <f>F44-F47</f>
        <v>-7</v>
      </c>
      <c r="F44" s="13">
        <v>6</v>
      </c>
      <c r="O44">
        <v>31</v>
      </c>
      <c r="P44" t="s">
        <v>37</v>
      </c>
    </row>
    <row r="45" spans="1:16" ht="12.75">
      <c r="A45" s="9"/>
      <c r="B45" s="10"/>
      <c r="C45" s="10" t="str">
        <f>VLOOKUP(D45,$B$7:$C$15,2,1)</f>
        <v>Michele</v>
      </c>
      <c r="D45" s="11">
        <v>2</v>
      </c>
      <c r="E45" s="12">
        <f>F44-F47</f>
        <v>-7</v>
      </c>
      <c r="F45" s="13"/>
      <c r="O45">
        <v>32</v>
      </c>
      <c r="P45" t="s">
        <v>38</v>
      </c>
    </row>
    <row r="46" spans="1:16" ht="12.75">
      <c r="A46" s="9"/>
      <c r="B46" s="10"/>
      <c r="C46" s="10" t="e">
        <f>VLOOKUP(D46,$B$7:$C$15,2,1)</f>
        <v>#N/A</v>
      </c>
      <c r="D46" s="11"/>
      <c r="E46" s="12">
        <f>F44-F47</f>
        <v>-7</v>
      </c>
      <c r="F46" s="13"/>
      <c r="O46">
        <v>33</v>
      </c>
      <c r="P46" t="s">
        <v>39</v>
      </c>
    </row>
    <row r="47" spans="1:16" ht="12.75">
      <c r="A47" s="9"/>
      <c r="B47" s="14" t="s">
        <v>101</v>
      </c>
      <c r="C47" s="14" t="str">
        <f>VLOOKUP(D47,$B$7:$C$15,2,1)</f>
        <v>Josef </v>
      </c>
      <c r="D47" s="15">
        <v>5</v>
      </c>
      <c r="E47" s="16">
        <f>F47-F44</f>
        <v>7</v>
      </c>
      <c r="F47" s="17">
        <v>13</v>
      </c>
      <c r="O47">
        <v>34</v>
      </c>
      <c r="P47" t="s">
        <v>40</v>
      </c>
    </row>
    <row r="48" spans="1:16" ht="12.75">
      <c r="A48" s="9"/>
      <c r="B48" s="14"/>
      <c r="C48" s="14" t="str">
        <f>VLOOKUP(D48,$B$7:$C$15,2,1)</f>
        <v>Thomas</v>
      </c>
      <c r="D48" s="15">
        <v>9</v>
      </c>
      <c r="E48" s="16">
        <f>F47-F44</f>
        <v>7</v>
      </c>
      <c r="F48" s="17"/>
      <c r="O48">
        <v>35</v>
      </c>
      <c r="P48" t="s">
        <v>41</v>
      </c>
    </row>
    <row r="49" spans="1:16" ht="12.75">
      <c r="A49" s="9"/>
      <c r="B49" s="14"/>
      <c r="C49" s="14" t="str">
        <f>VLOOKUP(D49,$B$7:$C$15,2,1)</f>
        <v>Britta</v>
      </c>
      <c r="D49" s="15">
        <v>1</v>
      </c>
      <c r="E49" s="16">
        <f>F47-F44</f>
        <v>7</v>
      </c>
      <c r="F49" s="17"/>
      <c r="O49">
        <v>36</v>
      </c>
      <c r="P49" t="s">
        <v>42</v>
      </c>
    </row>
    <row r="50" spans="15:16" ht="12.75">
      <c r="O50">
        <v>64</v>
      </c>
      <c r="P50" t="s">
        <v>70</v>
      </c>
    </row>
    <row r="51" spans="15:16" ht="12.75">
      <c r="O51">
        <v>37</v>
      </c>
      <c r="P51" t="s">
        <v>43</v>
      </c>
    </row>
    <row r="52" spans="15:16" ht="12.75">
      <c r="O52">
        <v>38</v>
      </c>
      <c r="P52" t="s">
        <v>44</v>
      </c>
    </row>
    <row r="53" spans="15:16" ht="12.75">
      <c r="O53">
        <v>39</v>
      </c>
      <c r="P53" t="s">
        <v>45</v>
      </c>
    </row>
    <row r="54" spans="15:16" ht="12.75">
      <c r="O54">
        <v>40</v>
      </c>
      <c r="P54" t="s">
        <v>46</v>
      </c>
    </row>
    <row r="55" spans="15:16" ht="12.75">
      <c r="O55">
        <v>70</v>
      </c>
      <c r="P55" t="s">
        <v>74</v>
      </c>
    </row>
    <row r="56" spans="15:16" ht="12.75">
      <c r="O56">
        <v>41</v>
      </c>
      <c r="P56" t="s">
        <v>47</v>
      </c>
    </row>
    <row r="57" spans="15:16" ht="12.75">
      <c r="O57">
        <v>42</v>
      </c>
      <c r="P57" t="s">
        <v>48</v>
      </c>
    </row>
    <row r="58" spans="15:16" ht="12.75">
      <c r="O58">
        <v>67</v>
      </c>
      <c r="P58" t="s">
        <v>108</v>
      </c>
    </row>
    <row r="59" spans="15:16" ht="12.75">
      <c r="O59">
        <v>43</v>
      </c>
      <c r="P59" t="s">
        <v>49</v>
      </c>
    </row>
    <row r="60" spans="15:16" ht="12.75">
      <c r="O60">
        <v>44</v>
      </c>
      <c r="P60" t="s">
        <v>50</v>
      </c>
    </row>
    <row r="61" spans="15:16" ht="12.75">
      <c r="O61">
        <v>45</v>
      </c>
      <c r="P61" t="s">
        <v>51</v>
      </c>
    </row>
    <row r="62" spans="15:16" ht="12.75">
      <c r="O62">
        <v>46</v>
      </c>
      <c r="P62" t="s">
        <v>52</v>
      </c>
    </row>
    <row r="63" spans="15:16" ht="12.75">
      <c r="O63">
        <v>65</v>
      </c>
      <c r="P63" t="s">
        <v>71</v>
      </c>
    </row>
    <row r="64" spans="15:16" ht="12.75">
      <c r="O64">
        <v>47</v>
      </c>
      <c r="P64" t="s">
        <v>53</v>
      </c>
    </row>
    <row r="65" spans="15:16" ht="12.75">
      <c r="O65">
        <v>48</v>
      </c>
      <c r="P65" t="s">
        <v>54</v>
      </c>
    </row>
    <row r="66" spans="15:16" ht="12.75">
      <c r="O66">
        <v>49</v>
      </c>
      <c r="P66" t="s">
        <v>55</v>
      </c>
    </row>
    <row r="67" spans="15:16" ht="12.75">
      <c r="O67">
        <v>50</v>
      </c>
      <c r="P67" t="s">
        <v>56</v>
      </c>
    </row>
    <row r="68" spans="15:16" ht="12.75">
      <c r="O68">
        <v>60</v>
      </c>
      <c r="P68" t="s">
        <v>66</v>
      </c>
    </row>
    <row r="69" spans="15:16" ht="12.75">
      <c r="O69">
        <v>51</v>
      </c>
      <c r="P69" t="s">
        <v>57</v>
      </c>
    </row>
    <row r="70" spans="15:16" ht="12.75">
      <c r="O70">
        <v>52</v>
      </c>
      <c r="P70" t="s">
        <v>58</v>
      </c>
    </row>
    <row r="71" spans="15:16" ht="12.75">
      <c r="O71">
        <v>53</v>
      </c>
      <c r="P71" t="s">
        <v>59</v>
      </c>
    </row>
    <row r="72" spans="15:16" ht="12.75">
      <c r="O72">
        <v>72</v>
      </c>
      <c r="P72" t="s">
        <v>76</v>
      </c>
    </row>
    <row r="73" spans="15:16" ht="12.75">
      <c r="O73">
        <v>54</v>
      </c>
      <c r="P73" t="s">
        <v>60</v>
      </c>
    </row>
    <row r="74" spans="15:16" ht="12.75">
      <c r="O74">
        <v>55</v>
      </c>
      <c r="P74" t="s">
        <v>61</v>
      </c>
    </row>
    <row r="75" spans="15:16" ht="12.75">
      <c r="O75">
        <v>56</v>
      </c>
      <c r="P75" t="s">
        <v>62</v>
      </c>
    </row>
  </sheetData>
  <sheetProtection selectLockedCells="1" selectUnlockedCells="1"/>
  <mergeCells count="22">
    <mergeCell ref="B22:F22"/>
    <mergeCell ref="A23:A28"/>
    <mergeCell ref="B23:B25"/>
    <mergeCell ref="F23:F25"/>
    <mergeCell ref="B26:B28"/>
    <mergeCell ref="F26:F28"/>
    <mergeCell ref="A29:A34"/>
    <mergeCell ref="B29:B31"/>
    <mergeCell ref="F29:F31"/>
    <mergeCell ref="B32:B34"/>
    <mergeCell ref="F32:F34"/>
    <mergeCell ref="B37:F37"/>
    <mergeCell ref="A38:A43"/>
    <mergeCell ref="B38:B40"/>
    <mergeCell ref="F38:F40"/>
    <mergeCell ref="B41:B43"/>
    <mergeCell ref="F41:F43"/>
    <mergeCell ref="A44:A49"/>
    <mergeCell ref="B44:B46"/>
    <mergeCell ref="F44:F46"/>
    <mergeCell ref="B47:B49"/>
    <mergeCell ref="F47:F4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25"/>
  <sheetViews>
    <sheetView zoomScale="80" zoomScaleNormal="80" workbookViewId="0" topLeftCell="A1">
      <selection activeCell="B2" sqref="B2"/>
    </sheetView>
  </sheetViews>
  <sheetFormatPr defaultColWidth="12.57421875" defaultRowHeight="12.75"/>
  <cols>
    <col min="1" max="1" width="7.7109375" style="0" customWidth="1"/>
    <col min="2" max="2" width="8.7109375" style="0" customWidth="1"/>
    <col min="3" max="3" width="24.00390625" style="0" customWidth="1"/>
    <col min="4" max="4" width="9.00390625" style="0" customWidth="1"/>
    <col min="5" max="9" width="7.7109375" style="0" customWidth="1"/>
    <col min="10" max="10" width="13.57421875" style="0" customWidth="1"/>
    <col min="11" max="11" width="14.7109375" style="0" customWidth="1"/>
    <col min="12" max="16384" width="11.57421875" style="0" customWidth="1"/>
  </cols>
  <sheetData>
    <row r="1" spans="1:2" ht="12.75">
      <c r="A1" t="s">
        <v>109</v>
      </c>
      <c r="B1" s="6">
        <v>39855</v>
      </c>
    </row>
    <row r="2" ht="12.75">
      <c r="A2" t="s">
        <v>91</v>
      </c>
    </row>
    <row r="3" ht="12.75">
      <c r="A3" s="7">
        <f>B1</f>
        <v>39855</v>
      </c>
    </row>
    <row r="6" spans="1:15" ht="12.75">
      <c r="A6" t="s">
        <v>6</v>
      </c>
      <c r="B6" t="s">
        <v>92</v>
      </c>
      <c r="C6" t="s">
        <v>3</v>
      </c>
      <c r="D6" t="s">
        <v>93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4</v>
      </c>
      <c r="L6" t="s">
        <v>5</v>
      </c>
      <c r="N6">
        <v>1</v>
      </c>
      <c r="O6" t="s">
        <v>7</v>
      </c>
    </row>
    <row r="7" spans="1:15" ht="12.75">
      <c r="A7">
        <v>11</v>
      </c>
      <c r="B7">
        <v>1</v>
      </c>
      <c r="C7" t="str">
        <f>VLOOKUP(A7,Teilnehmer!$A$4:$B$99,2,1)</f>
        <v>Daniel</v>
      </c>
      <c r="D7" s="3">
        <f>VLOOKUP(B7,D$36:E$65,2,0)</f>
        <v>-6</v>
      </c>
      <c r="E7" s="3">
        <f>VLOOKUP(B7,D$69:E$98,2,0)</f>
        <v>-8</v>
      </c>
      <c r="F7" s="3">
        <f>VLOOKUP(B7,D$102:E$125,2,0)</f>
        <v>8</v>
      </c>
      <c r="H7" s="3">
        <f>COUNTIF(D7:G7,"&gt;0")</f>
        <v>1</v>
      </c>
      <c r="I7" s="3">
        <f>SUM(D7:G7)</f>
        <v>-6</v>
      </c>
      <c r="J7" s="3">
        <f>H7+I7*0.01</f>
        <v>0.94</v>
      </c>
      <c r="K7" s="3">
        <f>RANK(J7,$J$7:$J$34,0)</f>
        <v>12</v>
      </c>
      <c r="L7" s="3">
        <f>VLOOKUP(K7,Punkteverteilung!$A$2:$B$91,2,0)</f>
        <v>1</v>
      </c>
      <c r="N7">
        <v>68</v>
      </c>
      <c r="O7" t="s">
        <v>72</v>
      </c>
    </row>
    <row r="8" spans="1:15" ht="12.75">
      <c r="A8">
        <v>56</v>
      </c>
      <c r="B8">
        <v>2</v>
      </c>
      <c r="C8" t="str">
        <f>VLOOKUP(A8,Teilnehmer!$A$4:$B$99,2,1)</f>
        <v>Xavier</v>
      </c>
      <c r="D8" s="3">
        <f>VLOOKUP(B8,D$36:E$65,2,0)</f>
        <v>6</v>
      </c>
      <c r="E8" s="3">
        <f>VLOOKUP(B8,D$69:E$98,2,0)</f>
        <v>2</v>
      </c>
      <c r="F8" s="3">
        <f>VLOOKUP(B8,D$102:E$125,2,0)</f>
        <v>1</v>
      </c>
      <c r="H8" s="3">
        <f>COUNTIF(D8:G8,"&gt;0")</f>
        <v>3</v>
      </c>
      <c r="I8" s="3">
        <f>SUM(D8:G8)</f>
        <v>9</v>
      </c>
      <c r="J8" s="3">
        <f>H8+I8*0.01</f>
        <v>3.09</v>
      </c>
      <c r="K8" s="3">
        <f>RANK(J8,$J$7:$J$34,0)</f>
        <v>3</v>
      </c>
      <c r="L8" s="3">
        <f>VLOOKUP(K8,Punkteverteilung!$A$2:$B$91,2,0)</f>
        <v>5</v>
      </c>
      <c r="N8">
        <v>2</v>
      </c>
      <c r="O8" t="s">
        <v>8</v>
      </c>
    </row>
    <row r="9" spans="1:15" ht="12.75">
      <c r="A9">
        <v>23</v>
      </c>
      <c r="B9">
        <v>3</v>
      </c>
      <c r="C9" t="str">
        <f>VLOOKUP(A9,Teilnehmer!$A$4:$B$99,2,1)</f>
        <v>Heiko</v>
      </c>
      <c r="D9" s="3">
        <f>VLOOKUP(B9,D$36:E$65,2,0)</f>
        <v>4</v>
      </c>
      <c r="E9" s="3">
        <f>VLOOKUP(B9,D$69:E$98,2,0)</f>
        <v>2</v>
      </c>
      <c r="F9" s="3">
        <f>VLOOKUP(B9,D$102:E$125,2,0)</f>
        <v>1</v>
      </c>
      <c r="H9" s="3">
        <f>COUNTIF(D9:G9,"&gt;0")</f>
        <v>3</v>
      </c>
      <c r="I9" s="3">
        <f>SUM(D9:G9)</f>
        <v>7</v>
      </c>
      <c r="J9" s="3">
        <f>H9+I9*0.01</f>
        <v>3.07</v>
      </c>
      <c r="K9" s="3">
        <f>RANK(J9,$J$7:$J$34,0)</f>
        <v>4</v>
      </c>
      <c r="L9" s="3">
        <f>VLOOKUP(K9,Punkteverteilung!$A$2:$B$91,2,0)</f>
        <v>4</v>
      </c>
      <c r="N9">
        <v>3</v>
      </c>
      <c r="O9" t="s">
        <v>9</v>
      </c>
    </row>
    <row r="10" spans="1:15" ht="12.75">
      <c r="A10">
        <v>14</v>
      </c>
      <c r="B10">
        <v>4</v>
      </c>
      <c r="C10" t="str">
        <f>VLOOKUP(A10,Teilnehmer!$A$4:$B$99,2,1)</f>
        <v>Dieter (Neulußheim)</v>
      </c>
      <c r="D10" s="3">
        <f>VLOOKUP(B10,D$36:E$65,2,0)</f>
        <v>-10</v>
      </c>
      <c r="E10" s="3">
        <f>VLOOKUP(B10,D$69:E$98,2,0)</f>
        <v>-12</v>
      </c>
      <c r="F10" s="3">
        <f>VLOOKUP(B10,D$102:E$125,2,0)</f>
        <v>1</v>
      </c>
      <c r="H10" s="3">
        <f>COUNTIF(D10:G10,"&gt;0")</f>
        <v>1</v>
      </c>
      <c r="I10" s="3">
        <f>SUM(D10:G10)</f>
        <v>-21</v>
      </c>
      <c r="J10" s="3">
        <f>H10+I10*0.01</f>
        <v>0.79</v>
      </c>
      <c r="K10" s="3">
        <f>RANK(J10,$J$7:$J$34,0)</f>
        <v>17</v>
      </c>
      <c r="L10" s="3">
        <f>VLOOKUP(K10,Punkteverteilung!$A$2:$B$91,2,0)</f>
        <v>1</v>
      </c>
      <c r="N10">
        <v>4</v>
      </c>
      <c r="O10" t="s">
        <v>10</v>
      </c>
    </row>
    <row r="11" spans="1:15" ht="12.75">
      <c r="A11">
        <v>16</v>
      </c>
      <c r="B11">
        <v>5</v>
      </c>
      <c r="C11" t="str">
        <f>VLOOKUP(A11,Teilnehmer!$A$4:$B$99,2,1)</f>
        <v>Dieter Staniewski</v>
      </c>
      <c r="D11" s="3">
        <f>VLOOKUP(B11,D$36:E$65,2,0)</f>
        <v>-10</v>
      </c>
      <c r="E11" s="3">
        <f>VLOOKUP(B11,D$69:E$98,2,0)</f>
        <v>-8</v>
      </c>
      <c r="H11" s="3">
        <f>COUNTIF(D11:G11,"&gt;0")</f>
        <v>0</v>
      </c>
      <c r="I11" s="3">
        <f>SUM(D11:G11)</f>
        <v>-18</v>
      </c>
      <c r="J11" s="3">
        <f>H11+I11*0.01</f>
        <v>-0.18</v>
      </c>
      <c r="K11" s="3">
        <f>RANK(J11,$J$7:$J$34,0)</f>
        <v>21</v>
      </c>
      <c r="L11" s="3">
        <f>VLOOKUP(K11,Punkteverteilung!$A$2:$B$91,2,0)</f>
        <v>1</v>
      </c>
      <c r="N11">
        <v>57</v>
      </c>
      <c r="O11" t="s">
        <v>63</v>
      </c>
    </row>
    <row r="12" spans="1:15" ht="12.75">
      <c r="A12">
        <v>40</v>
      </c>
      <c r="B12">
        <v>6</v>
      </c>
      <c r="C12" t="str">
        <f>VLOOKUP(A12,Teilnehmer!$A$4:$B$99,2,1)</f>
        <v>Michele</v>
      </c>
      <c r="D12" s="3">
        <f>VLOOKUP(B12,D$36:E$65,2,0)</f>
        <v>7</v>
      </c>
      <c r="E12" s="3">
        <f>VLOOKUP(B12,D$69:E$98,2,0)</f>
        <v>12</v>
      </c>
      <c r="F12" s="3">
        <f>VLOOKUP(B12,D$102:E$125,2,0)</f>
        <v>-1</v>
      </c>
      <c r="H12" s="3">
        <f>COUNTIF(D12:G12,"&gt;0")</f>
        <v>2</v>
      </c>
      <c r="I12" s="3">
        <f>SUM(D12:G12)</f>
        <v>18</v>
      </c>
      <c r="J12" s="3">
        <f>H12+I12*0.01</f>
        <v>2.18</v>
      </c>
      <c r="K12" s="3">
        <f>RANK(J12,$J$7:$J$34,0)</f>
        <v>5</v>
      </c>
      <c r="L12" s="3">
        <f>VLOOKUP(K12,Punkteverteilung!$A$2:$B$91,2,0)</f>
        <v>3</v>
      </c>
      <c r="N12">
        <v>5</v>
      </c>
      <c r="O12" t="s">
        <v>11</v>
      </c>
    </row>
    <row r="13" spans="1:15" ht="12.75">
      <c r="A13">
        <v>42</v>
      </c>
      <c r="B13">
        <v>7</v>
      </c>
      <c r="C13" t="str">
        <f>VLOOKUP(A13,Teilnehmer!$A$4:$B$99,2,1)</f>
        <v>Patricia</v>
      </c>
      <c r="D13" s="3">
        <f>VLOOKUP(B13,D$36:E$65,2,0)</f>
        <v>3</v>
      </c>
      <c r="E13" s="3">
        <f>VLOOKUP(B13,D$69:E$98,2,0)</f>
        <v>-8</v>
      </c>
      <c r="F13" s="3">
        <f>VLOOKUP(B13,D$102:E$125,2,0)</f>
        <v>-8</v>
      </c>
      <c r="H13" s="3">
        <f>COUNTIF(D13:G13,"&gt;0")</f>
        <v>1</v>
      </c>
      <c r="I13" s="3">
        <f>SUM(D13:G13)</f>
        <v>-13</v>
      </c>
      <c r="J13" s="3">
        <f>H13+I13*0.01</f>
        <v>0.87</v>
      </c>
      <c r="K13" s="3">
        <f>RANK(J13,$J$7:$J$34,0)</f>
        <v>15</v>
      </c>
      <c r="L13" s="3">
        <f>VLOOKUP(K13,Punkteverteilung!$A$2:$B$91,2,0)</f>
        <v>1</v>
      </c>
      <c r="N13">
        <v>6</v>
      </c>
      <c r="O13" t="s">
        <v>12</v>
      </c>
    </row>
    <row r="14" spans="1:15" ht="12.75">
      <c r="A14">
        <v>29</v>
      </c>
      <c r="B14">
        <v>8</v>
      </c>
      <c r="C14" t="str">
        <f>VLOOKUP(A14,Teilnehmer!$A$4:$B$99,2,1)</f>
        <v>Josef </v>
      </c>
      <c r="D14" s="3">
        <f>VLOOKUP(B14,D$36:E$65,2,0)</f>
        <v>3</v>
      </c>
      <c r="E14" s="3">
        <f>VLOOKUP(B14,D$69:E$98,2,0)</f>
        <v>-3</v>
      </c>
      <c r="F14" s="3">
        <f>VLOOKUP(B14,D$102:E$125,2,0)</f>
        <v>-1</v>
      </c>
      <c r="H14" s="3">
        <f>COUNTIF(D14:G14,"&gt;0")</f>
        <v>1</v>
      </c>
      <c r="I14" s="3">
        <f>SUM(D14:G14)</f>
        <v>-1</v>
      </c>
      <c r="J14" s="3">
        <f>H14+I14*0.01</f>
        <v>0.99</v>
      </c>
      <c r="K14" s="3">
        <f>RANK(J14,$J$7:$J$34,0)</f>
        <v>11</v>
      </c>
      <c r="L14" s="3">
        <f>VLOOKUP(K14,Punkteverteilung!$A$2:$B$91,2,0)</f>
        <v>1</v>
      </c>
      <c r="N14">
        <v>7</v>
      </c>
      <c r="O14" t="s">
        <v>13</v>
      </c>
    </row>
    <row r="15" spans="1:15" ht="12.75">
      <c r="A15">
        <v>35</v>
      </c>
      <c r="B15">
        <v>9</v>
      </c>
      <c r="C15" t="str">
        <f>VLOOKUP(A15,Teilnehmer!$A$4:$B$99,2,1)</f>
        <v>Lisa</v>
      </c>
      <c r="D15" s="3">
        <f>VLOOKUP(B15,D$36:E$65,2,0)</f>
        <v>-6</v>
      </c>
      <c r="E15" s="3">
        <f>VLOOKUP(B15,D$69:E$98,2,0)</f>
        <v>-2</v>
      </c>
      <c r="F15" s="3">
        <f>VLOOKUP(B15,D$102:E$125,2,0)</f>
        <v>-11</v>
      </c>
      <c r="H15" s="3">
        <f>COUNTIF(D15:G15,"&gt;0")</f>
        <v>0</v>
      </c>
      <c r="I15" s="3">
        <f>SUM(D15:G15)</f>
        <v>-19</v>
      </c>
      <c r="J15" s="3">
        <f>H15+I15*0.01</f>
        <v>-0.19</v>
      </c>
      <c r="K15" s="3">
        <f>RANK(J15,$J$7:$J$34,0)</f>
        <v>22</v>
      </c>
      <c r="L15" s="3">
        <f>VLOOKUP(K15,Punkteverteilung!$A$2:$B$91,2,0)</f>
        <v>1</v>
      </c>
      <c r="N15">
        <v>71</v>
      </c>
      <c r="O15" t="s">
        <v>75</v>
      </c>
    </row>
    <row r="16" spans="1:15" ht="12.75">
      <c r="A16">
        <v>1</v>
      </c>
      <c r="B16">
        <v>10</v>
      </c>
      <c r="C16" t="str">
        <f>VLOOKUP(A16,Teilnehmer!$A$4:$B$99,2,1)</f>
        <v>Achim</v>
      </c>
      <c r="D16" s="3">
        <f>VLOOKUP(B16,D$36:E$65,2,0)</f>
        <v>-3</v>
      </c>
      <c r="E16" s="3">
        <f>VLOOKUP(B16,D$69:E$98,2,0)</f>
        <v>3</v>
      </c>
      <c r="F16" s="3">
        <f>VLOOKUP(B16,D$102:E$125,2,0)</f>
        <v>-11</v>
      </c>
      <c r="H16" s="3">
        <f>COUNTIF(D16:G16,"&gt;0")</f>
        <v>1</v>
      </c>
      <c r="I16" s="3">
        <f>SUM(D16:G16)</f>
        <v>-11</v>
      </c>
      <c r="J16" s="3">
        <f>H16+I16*0.01</f>
        <v>0.89</v>
      </c>
      <c r="K16" s="3">
        <f>RANK(J16,$J$7:$J$34,0)</f>
        <v>14</v>
      </c>
      <c r="L16" s="3">
        <f>VLOOKUP(K16,Punkteverteilung!$A$2:$B$91,2,0)</f>
        <v>1</v>
      </c>
      <c r="N16">
        <v>58</v>
      </c>
      <c r="O16" t="s">
        <v>64</v>
      </c>
    </row>
    <row r="17" spans="1:15" ht="12.75">
      <c r="A17">
        <v>7</v>
      </c>
      <c r="B17">
        <v>11</v>
      </c>
      <c r="C17" t="str">
        <f>VLOOKUP(A17,Teilnehmer!$A$4:$B$99,2,1)</f>
        <v>Barbara</v>
      </c>
      <c r="D17" s="3">
        <f>VLOOKUP(B17,D$36:E$65,2,0)</f>
        <v>-4</v>
      </c>
      <c r="E17" s="3">
        <f>VLOOKUP(B17,D$69:E$98,2,0)</f>
        <v>8</v>
      </c>
      <c r="F17" s="3">
        <f>VLOOKUP(B17,D$102:E$125,2,0)</f>
        <v>8</v>
      </c>
      <c r="H17" s="3">
        <f>COUNTIF(D17:G17,"&gt;0")</f>
        <v>2</v>
      </c>
      <c r="I17" s="3">
        <f>SUM(D17:G17)</f>
        <v>12</v>
      </c>
      <c r="J17" s="3">
        <f>H17+I17*0.01</f>
        <v>2.12</v>
      </c>
      <c r="K17" s="3">
        <f>RANK(J17,$J$7:$J$34,0)</f>
        <v>7</v>
      </c>
      <c r="L17" s="3">
        <f>VLOOKUP(K17,Punkteverteilung!$A$2:$B$91,2,0)</f>
        <v>1</v>
      </c>
      <c r="N17">
        <v>8</v>
      </c>
      <c r="O17" t="s">
        <v>14</v>
      </c>
    </row>
    <row r="18" spans="1:15" ht="12.75">
      <c r="A18">
        <v>24</v>
      </c>
      <c r="B18">
        <v>12</v>
      </c>
      <c r="C18" t="str">
        <f>VLOOKUP(A18,Teilnehmer!$A$4:$B$99,2,1)</f>
        <v>Helga</v>
      </c>
      <c r="D18" s="3">
        <f>VLOOKUP(B18,D$36:E$65,2,0)</f>
        <v>-7</v>
      </c>
      <c r="E18" s="3">
        <f>VLOOKUP(B18,D$69:E$98,2,0)</f>
        <v>-2</v>
      </c>
      <c r="H18" s="3">
        <f>COUNTIF(D18:G18,"&gt;0")</f>
        <v>0</v>
      </c>
      <c r="I18" s="3">
        <f>SUM(D18:G18)</f>
        <v>-9</v>
      </c>
      <c r="J18" s="3">
        <f>H18+I18*0.01</f>
        <v>-0.09</v>
      </c>
      <c r="K18" s="3">
        <f>RANK(J18,$J$7:$J$34,0)</f>
        <v>19</v>
      </c>
      <c r="L18" s="3">
        <f>VLOOKUP(K18,Punkteverteilung!$A$2:$B$91,2,0)</f>
        <v>1</v>
      </c>
      <c r="N18">
        <v>66</v>
      </c>
      <c r="O18" t="s">
        <v>15</v>
      </c>
    </row>
    <row r="19" spans="1:15" ht="12.75">
      <c r="A19">
        <v>28</v>
      </c>
      <c r="B19">
        <v>13</v>
      </c>
      <c r="C19" t="str">
        <f>VLOOKUP(A19,Teilnehmer!$A$4:$B$99,2,1)</f>
        <v>Johan</v>
      </c>
      <c r="D19" s="3">
        <f>VLOOKUP(B19,D$36:E$65,2,0)</f>
        <v>-7</v>
      </c>
      <c r="E19" s="3">
        <f>VLOOKUP(B19,D$69:E$98,2,0)</f>
        <v>2</v>
      </c>
      <c r="F19" s="3">
        <f>VLOOKUP(B19,D$102:E$125,2,0)</f>
        <v>-1</v>
      </c>
      <c r="H19" s="3">
        <f>COUNTIF(D19:G19,"&gt;0")</f>
        <v>1</v>
      </c>
      <c r="I19" s="3">
        <f>SUM(D19:G19)</f>
        <v>-6</v>
      </c>
      <c r="J19" s="3">
        <f>H19+I19*0.01</f>
        <v>0.94</v>
      </c>
      <c r="K19" s="3">
        <f>RANK(J19,$J$7:$J$34,0)</f>
        <v>12</v>
      </c>
      <c r="L19" s="3">
        <f>VLOOKUP(K19,Punkteverteilung!$A$2:$B$91,2,0)</f>
        <v>1</v>
      </c>
      <c r="N19">
        <v>9</v>
      </c>
      <c r="O19" t="s">
        <v>107</v>
      </c>
    </row>
    <row r="20" spans="1:15" ht="12.75">
      <c r="A20">
        <v>21</v>
      </c>
      <c r="B20">
        <v>14</v>
      </c>
      <c r="C20" t="str">
        <f>VLOOKUP(A20,Teilnehmer!$A$4:$B$99,2,1)</f>
        <v>Gerhard</v>
      </c>
      <c r="D20" s="3">
        <f>VLOOKUP(B20,D$36:E$65,2,0)</f>
        <v>10</v>
      </c>
      <c r="H20" s="3">
        <f>COUNTIF(D20:G20,"&gt;0")</f>
        <v>1</v>
      </c>
      <c r="I20" s="3">
        <f>SUM(D20:G20)</f>
        <v>10</v>
      </c>
      <c r="J20" s="3">
        <f>H20+I20*0.01</f>
        <v>1.1</v>
      </c>
      <c r="K20" s="3">
        <f>RANK(J20,$J$7:$J$34,0)</f>
        <v>9</v>
      </c>
      <c r="L20" s="3">
        <f>VLOOKUP(K20,Punkteverteilung!$A$2:$B$91,2,0)</f>
        <v>1</v>
      </c>
      <c r="N20">
        <v>10</v>
      </c>
      <c r="O20" t="s">
        <v>16</v>
      </c>
    </row>
    <row r="21" spans="1:15" ht="12.75">
      <c r="A21">
        <v>74</v>
      </c>
      <c r="B21">
        <v>15</v>
      </c>
      <c r="C21" t="str">
        <f>VLOOKUP(A21,Teilnehmer!$A$4:$B$99,2,1)</f>
        <v>Fritz</v>
      </c>
      <c r="D21" s="3">
        <f>VLOOKUP(B21,D$36:E$65,2,0)</f>
        <v>7</v>
      </c>
      <c r="E21" s="3">
        <f>VLOOKUP(B21,D$69:E$98,2,0)</f>
        <v>3</v>
      </c>
      <c r="H21" s="3">
        <f>COUNTIF(D21:G21,"&gt;0")</f>
        <v>2</v>
      </c>
      <c r="I21" s="3">
        <f>SUM(D21:G21)</f>
        <v>10</v>
      </c>
      <c r="J21" s="3">
        <f>H21+I21*0.01</f>
        <v>2.1</v>
      </c>
      <c r="K21" s="3">
        <f>RANK(J21,$J$7:$J$34,0)</f>
        <v>8</v>
      </c>
      <c r="L21" s="3">
        <f>VLOOKUP(K21,Punkteverteilung!$A$2:$B$91,2,0)</f>
        <v>1</v>
      </c>
      <c r="N21">
        <v>11</v>
      </c>
      <c r="O21" t="s">
        <v>17</v>
      </c>
    </row>
    <row r="22" spans="1:15" ht="12.75">
      <c r="A22">
        <v>4</v>
      </c>
      <c r="B22">
        <v>16</v>
      </c>
      <c r="C22" t="str">
        <f>VLOOKUP(A22,Teilnehmer!$A$4:$B$99,2,1)</f>
        <v>Andreas</v>
      </c>
      <c r="D22" s="3">
        <f>VLOOKUP(B22,D$36:E$65,2,0)</f>
        <v>4</v>
      </c>
      <c r="E22" s="3">
        <f>VLOOKUP(B22,D$69:E$98,2,0)</f>
        <v>8</v>
      </c>
      <c r="F22" s="3">
        <f>VLOOKUP(B22,D$102:E$125,2,0)</f>
        <v>11</v>
      </c>
      <c r="H22" s="3">
        <f>COUNTIF(D22:G22,"&gt;0")</f>
        <v>3</v>
      </c>
      <c r="I22" s="3">
        <f>SUM(D22:G22)</f>
        <v>23</v>
      </c>
      <c r="J22" s="3">
        <f>H22+I22*0.01</f>
        <v>3.23</v>
      </c>
      <c r="K22" s="3">
        <f>RANK(J22,$J$7:$J$34,0)</f>
        <v>1</v>
      </c>
      <c r="L22" s="3">
        <f>VLOOKUP(K22,Punkteverteilung!$A$2:$B$91,2,0)</f>
        <v>10</v>
      </c>
      <c r="N22">
        <v>12</v>
      </c>
      <c r="O22" t="s">
        <v>18</v>
      </c>
    </row>
    <row r="23" spans="1:15" ht="12.75">
      <c r="A23">
        <v>33</v>
      </c>
      <c r="B23">
        <v>17</v>
      </c>
      <c r="C23" t="str">
        <f>VLOOKUP(A23,Teilnehmer!$A$4:$B$99,2,1)</f>
        <v>Leo</v>
      </c>
      <c r="D23" s="3">
        <f>VLOOKUP(B23,D$36:E$65,2,0)</f>
        <v>6</v>
      </c>
      <c r="E23" s="3">
        <f>VLOOKUP(B23,D$69:E$98,2,0)</f>
        <v>2</v>
      </c>
      <c r="F23" s="3">
        <f>VLOOKUP(B23,D$102:E$125,2,0)</f>
        <v>11</v>
      </c>
      <c r="H23" s="3">
        <f>COUNTIF(D23:G23,"&gt;0")</f>
        <v>3</v>
      </c>
      <c r="I23" s="3">
        <f>SUM(D23:G23)</f>
        <v>19</v>
      </c>
      <c r="J23" s="3">
        <f>H23+I23*0.01</f>
        <v>3.19</v>
      </c>
      <c r="K23" s="3">
        <f>RANK(J23,$J$7:$J$34,0)</f>
        <v>2</v>
      </c>
      <c r="L23" s="3">
        <f>VLOOKUP(K23,Punkteverteilung!$A$2:$B$91,2,0)</f>
        <v>7</v>
      </c>
      <c r="N23">
        <v>13</v>
      </c>
      <c r="O23" t="s">
        <v>19</v>
      </c>
    </row>
    <row r="24" spans="1:15" ht="12.75">
      <c r="A24">
        <v>9</v>
      </c>
      <c r="B24">
        <v>18</v>
      </c>
      <c r="C24" t="str">
        <f>VLOOKUP(A24,Teilnehmer!$A$4:$B$99,2,1)</f>
        <v>Christina</v>
      </c>
      <c r="D24" s="3">
        <f>VLOOKUP(B24,D$36:E$65,2,0)</f>
        <v>-4</v>
      </c>
      <c r="E24" s="3">
        <f>VLOOKUP(B24,D$69:E$98,2,0)</f>
        <v>-12</v>
      </c>
      <c r="F24" s="3">
        <f>VLOOKUP(B24,D$102:E$125,2,0)</f>
        <v>1</v>
      </c>
      <c r="H24" s="3">
        <f>COUNTIF(D24:G24,"&gt;0")</f>
        <v>1</v>
      </c>
      <c r="I24" s="3">
        <f>SUM(D24:G24)</f>
        <v>-15</v>
      </c>
      <c r="J24" s="3">
        <f>H24+I24*0.01</f>
        <v>0.85</v>
      </c>
      <c r="K24" s="3">
        <f>RANK(J24,$J$7:$J$34,0)</f>
        <v>16</v>
      </c>
      <c r="L24" s="3">
        <f>VLOOKUP(K24,Punkteverteilung!$A$2:$B$91,2,0)</f>
        <v>1</v>
      </c>
      <c r="N24">
        <v>59</v>
      </c>
      <c r="O24" t="s">
        <v>65</v>
      </c>
    </row>
    <row r="25" spans="1:15" ht="12.75">
      <c r="A25">
        <v>58</v>
      </c>
      <c r="B25">
        <v>19</v>
      </c>
      <c r="C25" t="str">
        <f>VLOOKUP(A25,Teilnehmer!$A$4:$B$99,2,1)</f>
        <v>Carmello sen.</v>
      </c>
      <c r="D25" s="3">
        <f>VLOOKUP(B25,D$36:E$65,2,0)</f>
        <v>-3</v>
      </c>
      <c r="E25" s="3">
        <f>VLOOKUP(B25,D$69:E$98,2,0)</f>
        <v>-3</v>
      </c>
      <c r="H25" s="3">
        <f>COUNTIF(D25:G25,"&gt;0")</f>
        <v>0</v>
      </c>
      <c r="I25" s="3">
        <f>SUM(D25:G25)</f>
        <v>-6</v>
      </c>
      <c r="J25" s="3">
        <f>H25+I25*0.01</f>
        <v>-0.06</v>
      </c>
      <c r="K25" s="3">
        <f>RANK(J25,$J$7:$J$34,0)</f>
        <v>18</v>
      </c>
      <c r="L25" s="3">
        <f>VLOOKUP(K25,Punkteverteilung!$A$2:$B$91,2,0)</f>
        <v>1</v>
      </c>
      <c r="N25">
        <v>14</v>
      </c>
      <c r="O25" t="s">
        <v>20</v>
      </c>
    </row>
    <row r="26" spans="1:15" ht="12.75">
      <c r="A26">
        <v>51</v>
      </c>
      <c r="B26">
        <v>20</v>
      </c>
      <c r="C26" t="str">
        <f>VLOOKUP(A26,Teilnehmer!$A$4:$B$99,2,1)</f>
        <v>Thomas</v>
      </c>
      <c r="D26" s="3">
        <f>VLOOKUP(B26,D$36:E$65,2,0)</f>
        <v>10</v>
      </c>
      <c r="E26" s="3">
        <f>VLOOKUP(B26,D$69:E$98,2,0)</f>
        <v>12</v>
      </c>
      <c r="F26" s="3">
        <f>VLOOKUP(B26,D$102:E$125,2,0)</f>
        <v>-8</v>
      </c>
      <c r="H26" s="3">
        <f>COUNTIF(D26:G26,"&gt;0")</f>
        <v>2</v>
      </c>
      <c r="I26" s="3">
        <f>SUM(D26:G26)</f>
        <v>14</v>
      </c>
      <c r="J26" s="3">
        <f>H26+I26*0.01</f>
        <v>2.14</v>
      </c>
      <c r="K26" s="3">
        <f>RANK(J26,$J$7:$J$34,0)</f>
        <v>6</v>
      </c>
      <c r="L26" s="3">
        <f>VLOOKUP(K26,Punkteverteilung!$A$2:$B$91,2,0)</f>
        <v>2</v>
      </c>
      <c r="N26">
        <v>15</v>
      </c>
      <c r="O26" t="s">
        <v>21</v>
      </c>
    </row>
    <row r="27" spans="1:15" ht="12.75">
      <c r="A27">
        <v>54</v>
      </c>
      <c r="B27">
        <v>21</v>
      </c>
      <c r="C27" t="str">
        <f>VLOOKUP(A27,Teilnehmer!$A$4:$B$99,2,1)</f>
        <v>Willi</v>
      </c>
      <c r="D27" s="3">
        <f>VLOOKUP(B27,D$36:E$65,2,0)</f>
        <v>7</v>
      </c>
      <c r="E27" s="3">
        <f>VLOOKUP(B27,D$69:E$98,2,0)</f>
        <v>-2</v>
      </c>
      <c r="F27" s="3">
        <f>VLOOKUP(B27,D$102:E$125,2,0)</f>
        <v>-1</v>
      </c>
      <c r="H27" s="3">
        <f>COUNTIF(D27:G27,"&gt;0")</f>
        <v>1</v>
      </c>
      <c r="I27" s="3">
        <f>SUM(D27:G27)</f>
        <v>4</v>
      </c>
      <c r="J27" s="3">
        <f>H27+I27*0.01</f>
        <v>1.04</v>
      </c>
      <c r="K27" s="3">
        <f>RANK(J27,$J$7:$J$34,0)</f>
        <v>10</v>
      </c>
      <c r="L27" s="3">
        <f>VLOOKUP(K27,Punkteverteilung!$A$2:$B$91,2,0)</f>
        <v>1</v>
      </c>
      <c r="N27">
        <v>16</v>
      </c>
      <c r="O27" t="s">
        <v>22</v>
      </c>
    </row>
    <row r="28" spans="1:15" ht="12.75">
      <c r="A28">
        <v>75</v>
      </c>
      <c r="B28">
        <v>22</v>
      </c>
      <c r="C28" t="str">
        <f>VLOOKUP(A28,Teilnehmer!$A$4:$B$99,2,1)</f>
        <v>Fabio</v>
      </c>
      <c r="D28" s="3">
        <f>VLOOKUP(B28,D$36:E$65,2,0)</f>
        <v>-7</v>
      </c>
      <c r="E28" s="3">
        <f>VLOOKUP(B28,D$69:E$98,2,0)</f>
        <v>-2</v>
      </c>
      <c r="H28" s="3">
        <f>COUNTIF(D28:G28,"&gt;0")</f>
        <v>0</v>
      </c>
      <c r="I28" s="3">
        <f>SUM(D28:G28)</f>
        <v>-9</v>
      </c>
      <c r="J28" s="3">
        <f>H28+I28*0.01</f>
        <v>-0.09</v>
      </c>
      <c r="K28" s="3">
        <f>RANK(J28,$J$7:$J$34,0)</f>
        <v>19</v>
      </c>
      <c r="L28" s="3">
        <f>VLOOKUP(K28,Punkteverteilung!$A$2:$B$91,2,0)</f>
        <v>1</v>
      </c>
      <c r="N28">
        <v>17</v>
      </c>
      <c r="O28" t="s">
        <v>23</v>
      </c>
    </row>
    <row r="29" spans="14:15" ht="12.75">
      <c r="N29">
        <v>62</v>
      </c>
      <c r="O29" t="s">
        <v>68</v>
      </c>
    </row>
    <row r="30" spans="14:15" ht="12.75">
      <c r="N30">
        <v>18</v>
      </c>
      <c r="O30" t="s">
        <v>24</v>
      </c>
    </row>
    <row r="31" spans="14:15" ht="12.75">
      <c r="N31">
        <v>19</v>
      </c>
      <c r="O31" t="s">
        <v>25</v>
      </c>
    </row>
    <row r="32" spans="14:15" ht="12.75">
      <c r="N32">
        <v>20</v>
      </c>
      <c r="O32" t="s">
        <v>26</v>
      </c>
    </row>
    <row r="33" spans="14:15" ht="12.75">
      <c r="N33">
        <v>21</v>
      </c>
      <c r="O33" t="s">
        <v>27</v>
      </c>
    </row>
    <row r="34" spans="14:15" ht="12.75">
      <c r="N34">
        <v>22</v>
      </c>
      <c r="O34" t="s">
        <v>28</v>
      </c>
    </row>
    <row r="35" spans="2:6" ht="12.75">
      <c r="B35" s="8" t="s">
        <v>93</v>
      </c>
      <c r="C35" s="8"/>
      <c r="D35" s="8"/>
      <c r="E35" s="8"/>
      <c r="F35" s="8"/>
    </row>
    <row r="36" spans="1:6" ht="12.75">
      <c r="A36" s="9">
        <v>1</v>
      </c>
      <c r="B36" s="10" t="s">
        <v>100</v>
      </c>
      <c r="C36" s="10" t="str">
        <f>VLOOKUP(D36,$B$7:$C$38,2,1)</f>
        <v>Josef </v>
      </c>
      <c r="D36" s="11">
        <v>8</v>
      </c>
      <c r="E36" s="12">
        <f>F36-F39</f>
        <v>3</v>
      </c>
      <c r="F36" s="13">
        <v>13</v>
      </c>
    </row>
    <row r="37" spans="1:6" ht="12.75">
      <c r="A37" s="9"/>
      <c r="B37" s="10"/>
      <c r="C37" s="10" t="str">
        <f>VLOOKUP(D37,$B$7:$C$38,2,1)</f>
        <v>Patricia</v>
      </c>
      <c r="D37" s="11">
        <v>7</v>
      </c>
      <c r="E37" s="12">
        <f>F36-F39</f>
        <v>3</v>
      </c>
      <c r="F37" s="13"/>
    </row>
    <row r="38" spans="1:6" ht="12.75">
      <c r="A38" s="9"/>
      <c r="B38" s="10"/>
      <c r="C38" s="10" t="e">
        <f>VLOOKUP(D38,$B$7:$C$38,2,1)</f>
        <v>#N/A</v>
      </c>
      <c r="D38" s="11"/>
      <c r="E38" s="12">
        <f>F36-F39</f>
        <v>3</v>
      </c>
      <c r="F38" s="13"/>
    </row>
    <row r="39" spans="1:6" ht="12.75">
      <c r="A39" s="9"/>
      <c r="B39" s="14" t="s">
        <v>101</v>
      </c>
      <c r="C39" s="14" t="str">
        <f>VLOOKUP(D39,$B$7:$C$38,2,1)</f>
        <v>Achim</v>
      </c>
      <c r="D39" s="15">
        <v>10</v>
      </c>
      <c r="E39" s="16">
        <f>F39-F36</f>
        <v>-3</v>
      </c>
      <c r="F39" s="17">
        <v>10</v>
      </c>
    </row>
    <row r="40" spans="1:6" ht="12.75">
      <c r="A40" s="9"/>
      <c r="B40" s="14"/>
      <c r="C40" s="14" t="str">
        <f>VLOOKUP(D40,$B$7:$C$38,2,1)</f>
        <v>Carmello sen.</v>
      </c>
      <c r="D40" s="15">
        <v>19</v>
      </c>
      <c r="E40" s="16">
        <f>F39-F36</f>
        <v>-3</v>
      </c>
      <c r="F40" s="17"/>
    </row>
    <row r="41" spans="1:6" ht="12.75">
      <c r="A41" s="9"/>
      <c r="B41" s="14"/>
      <c r="C41" s="14" t="e">
        <f>VLOOKUP(D41,$B$7:$C$38,2,1)</f>
        <v>#N/A</v>
      </c>
      <c r="D41" s="15"/>
      <c r="E41" s="16">
        <f>F39-F36</f>
        <v>-3</v>
      </c>
      <c r="F41" s="17"/>
    </row>
    <row r="42" spans="1:6" ht="12.75">
      <c r="A42" s="9">
        <v>2</v>
      </c>
      <c r="B42" s="10" t="s">
        <v>100</v>
      </c>
      <c r="C42" s="10" t="str">
        <f>VLOOKUP(D42,$B$7:$C$38,2,1)</f>
        <v>Andreas</v>
      </c>
      <c r="D42" s="11">
        <v>16</v>
      </c>
      <c r="E42" s="12">
        <f>F42-F45</f>
        <v>4</v>
      </c>
      <c r="F42" s="13">
        <v>13</v>
      </c>
    </row>
    <row r="43" spans="1:6" ht="12.75">
      <c r="A43" s="9"/>
      <c r="B43" s="10"/>
      <c r="C43" s="10" t="str">
        <f>VLOOKUP(D43,$B$7:$C$38,2,1)</f>
        <v>Heiko</v>
      </c>
      <c r="D43" s="11">
        <v>3</v>
      </c>
      <c r="E43" s="12">
        <f>F42-F45</f>
        <v>4</v>
      </c>
      <c r="F43" s="13"/>
    </row>
    <row r="44" spans="1:6" ht="12.75">
      <c r="A44" s="9"/>
      <c r="B44" s="10"/>
      <c r="C44" s="10" t="e">
        <f>VLOOKUP(D44,$B$7:$C$38,2,1)</f>
        <v>#N/A</v>
      </c>
      <c r="D44" s="11"/>
      <c r="E44" s="12">
        <f>F42-F45</f>
        <v>4</v>
      </c>
      <c r="F44" s="13"/>
    </row>
    <row r="45" spans="1:6" ht="12.75">
      <c r="A45" s="9"/>
      <c r="B45" s="14" t="s">
        <v>101</v>
      </c>
      <c r="C45" s="14" t="str">
        <f>VLOOKUP(D45,$B$7:$C$38,2,1)</f>
        <v>Christina</v>
      </c>
      <c r="D45" s="15">
        <v>18</v>
      </c>
      <c r="E45" s="16">
        <f>F45-F42</f>
        <v>-4</v>
      </c>
      <c r="F45" s="17">
        <v>9</v>
      </c>
    </row>
    <row r="46" spans="1:6" ht="12.75">
      <c r="A46" s="9"/>
      <c r="B46" s="14"/>
      <c r="C46" s="14" t="str">
        <f>VLOOKUP(D46,$B$7:$C$38,2,1)</f>
        <v>Barbara</v>
      </c>
      <c r="D46" s="15">
        <v>11</v>
      </c>
      <c r="E46" s="16">
        <f>F45-F42</f>
        <v>-4</v>
      </c>
      <c r="F46" s="17"/>
    </row>
    <row r="47" spans="1:6" ht="12.75">
      <c r="A47" s="9"/>
      <c r="B47" s="14"/>
      <c r="C47" s="14" t="e">
        <f>VLOOKUP(D47,$B$7:$C$38,2,1)</f>
        <v>#N/A</v>
      </c>
      <c r="D47" s="15"/>
      <c r="E47" s="16">
        <f>F45-F42</f>
        <v>-4</v>
      </c>
      <c r="F47" s="17"/>
    </row>
    <row r="48" spans="1:6" ht="12.75">
      <c r="A48" s="9">
        <v>3</v>
      </c>
      <c r="B48" s="10" t="s">
        <v>100</v>
      </c>
      <c r="C48" s="10" t="str">
        <f>VLOOKUP(D48,$B$7:$C$38,2,1)</f>
        <v>Dieter (Neulußheim)</v>
      </c>
      <c r="D48" s="11">
        <v>4</v>
      </c>
      <c r="E48" s="12">
        <f>F48-F51</f>
        <v>-10</v>
      </c>
      <c r="F48" s="13">
        <v>3</v>
      </c>
    </row>
    <row r="49" spans="1:6" ht="12.75">
      <c r="A49" s="9"/>
      <c r="B49" s="10"/>
      <c r="C49" s="10" t="str">
        <f>VLOOKUP(D49,$B$7:$C$38,2,1)</f>
        <v>Dieter Staniewski</v>
      </c>
      <c r="D49" s="11">
        <v>5</v>
      </c>
      <c r="E49" s="12">
        <f>F48-F51</f>
        <v>-10</v>
      </c>
      <c r="F49" s="13"/>
    </row>
    <row r="50" spans="1:6" ht="12.75">
      <c r="A50" s="9"/>
      <c r="B50" s="10"/>
      <c r="C50" s="10" t="e">
        <f>VLOOKUP(D50,$B$7:$C$38,2,1)</f>
        <v>#N/A</v>
      </c>
      <c r="D50" s="11"/>
      <c r="E50" s="12">
        <f>F48-F51</f>
        <v>-10</v>
      </c>
      <c r="F50" s="13"/>
    </row>
    <row r="51" spans="1:6" ht="12.75">
      <c r="A51" s="9"/>
      <c r="B51" s="14" t="s">
        <v>101</v>
      </c>
      <c r="C51" s="14" t="str">
        <f>VLOOKUP(D51,$B$7:$C$38,2,1)</f>
        <v>Thomas</v>
      </c>
      <c r="D51" s="15">
        <v>20</v>
      </c>
      <c r="E51" s="16">
        <f>F51-F48</f>
        <v>10</v>
      </c>
      <c r="F51" s="17">
        <v>13</v>
      </c>
    </row>
    <row r="52" spans="1:6" ht="12.75">
      <c r="A52" s="9"/>
      <c r="B52" s="14"/>
      <c r="C52" s="14" t="str">
        <f>VLOOKUP(D52,$B$7:$C$38,2,1)</f>
        <v>Gerhard</v>
      </c>
      <c r="D52" s="15">
        <v>14</v>
      </c>
      <c r="E52" s="16">
        <f>F51-F48</f>
        <v>10</v>
      </c>
      <c r="F52" s="17"/>
    </row>
    <row r="53" spans="1:6" ht="12.75">
      <c r="A53" s="9"/>
      <c r="B53" s="14"/>
      <c r="C53" s="14" t="e">
        <f>VLOOKUP(D53,$B$7:$C$38,2,1)</f>
        <v>#N/A</v>
      </c>
      <c r="D53" s="15"/>
      <c r="E53" s="16">
        <f>F51-F48</f>
        <v>10</v>
      </c>
      <c r="F53" s="17"/>
    </row>
    <row r="54" spans="1:6" ht="12.75">
      <c r="A54" s="9">
        <v>4</v>
      </c>
      <c r="B54" s="10" t="s">
        <v>100</v>
      </c>
      <c r="C54" s="10" t="str">
        <f>VLOOKUP(D54,$B$7:$C$38,2,1)</f>
        <v>Lisa</v>
      </c>
      <c r="D54" s="11">
        <v>9</v>
      </c>
      <c r="E54" s="12">
        <f>F54-F57</f>
        <v>-6</v>
      </c>
      <c r="F54" s="13">
        <v>7</v>
      </c>
    </row>
    <row r="55" spans="1:6" ht="12.75">
      <c r="A55" s="9"/>
      <c r="B55" s="10"/>
      <c r="C55" s="10" t="str">
        <f>VLOOKUP(D55,$B$7:$C$38,2,1)</f>
        <v>Daniel</v>
      </c>
      <c r="D55" s="11">
        <v>1</v>
      </c>
      <c r="E55" s="12">
        <f>F54-F57</f>
        <v>-6</v>
      </c>
      <c r="F55" s="13"/>
    </row>
    <row r="56" spans="1:6" ht="12.75">
      <c r="A56" s="9"/>
      <c r="B56" s="10"/>
      <c r="C56" s="10" t="e">
        <f>VLOOKUP(D56,$B$7:$C$38,2,1)</f>
        <v>#N/A</v>
      </c>
      <c r="D56" s="11"/>
      <c r="E56" s="12">
        <f>F54-F57</f>
        <v>-6</v>
      </c>
      <c r="F56" s="13"/>
    </row>
    <row r="57" spans="1:6" ht="12.75">
      <c r="A57" s="9"/>
      <c r="B57" s="14" t="s">
        <v>101</v>
      </c>
      <c r="C57" s="14" t="str">
        <f>VLOOKUP(D57,$B$7:$C$38,2,1)</f>
        <v>Xavier</v>
      </c>
      <c r="D57" s="15">
        <v>2</v>
      </c>
      <c r="E57" s="16">
        <f>F57-F54</f>
        <v>6</v>
      </c>
      <c r="F57" s="17">
        <v>13</v>
      </c>
    </row>
    <row r="58" spans="1:6" ht="12.75">
      <c r="A58" s="9"/>
      <c r="B58" s="14"/>
      <c r="C58" s="14" t="str">
        <f>VLOOKUP(D58,$B$7:$C$38,2,1)</f>
        <v>Leo</v>
      </c>
      <c r="D58" s="15">
        <v>17</v>
      </c>
      <c r="E58" s="16">
        <f>F57-F54</f>
        <v>6</v>
      </c>
      <c r="F58" s="17"/>
    </row>
    <row r="59" spans="1:6" ht="12.75">
      <c r="A59" s="9"/>
      <c r="B59" s="14"/>
      <c r="C59" s="14" t="str">
        <f>VLOOKUP(D59,$B$7:$C$38,2,1)</f>
        <v>Barbara</v>
      </c>
      <c r="D59" s="15">
        <v>11</v>
      </c>
      <c r="E59" s="16">
        <f>F57-F54</f>
        <v>6</v>
      </c>
      <c r="F59" s="17"/>
    </row>
    <row r="60" spans="1:6" ht="12.75">
      <c r="A60" s="9">
        <v>5</v>
      </c>
      <c r="B60" s="10" t="s">
        <v>100</v>
      </c>
      <c r="C60" s="10" t="str">
        <f>VLOOKUP(D60,$B$7:$C$38,2,1)</f>
        <v>Michele</v>
      </c>
      <c r="D60" s="11">
        <v>6</v>
      </c>
      <c r="E60" s="12">
        <f>F60-F63</f>
        <v>7</v>
      </c>
      <c r="F60" s="13">
        <v>13</v>
      </c>
    </row>
    <row r="61" spans="1:6" ht="12.75">
      <c r="A61" s="9"/>
      <c r="B61" s="10"/>
      <c r="C61" s="10" t="str">
        <f>VLOOKUP(D61,$B$7:$C$38,2,1)</f>
        <v>Willi</v>
      </c>
      <c r="D61" s="11">
        <v>21</v>
      </c>
      <c r="E61" s="12">
        <f>F60-F63</f>
        <v>7</v>
      </c>
      <c r="F61" s="13"/>
    </row>
    <row r="62" spans="1:6" ht="12.75">
      <c r="A62" s="9"/>
      <c r="B62" s="10"/>
      <c r="C62" s="10" t="str">
        <f>VLOOKUP(D62,$B$7:$C$38,2,1)</f>
        <v>Fritz</v>
      </c>
      <c r="D62" s="11">
        <v>15</v>
      </c>
      <c r="E62" s="12">
        <f>F60-F63</f>
        <v>7</v>
      </c>
      <c r="F62" s="13"/>
    </row>
    <row r="63" spans="1:6" ht="12.75">
      <c r="A63" s="9"/>
      <c r="B63" s="14" t="s">
        <v>101</v>
      </c>
      <c r="C63" s="14" t="str">
        <f>VLOOKUP(D63,$B$7:$C$38,2,1)</f>
        <v>Fabio</v>
      </c>
      <c r="D63" s="15">
        <v>22</v>
      </c>
      <c r="E63" s="16">
        <f>F63-F60</f>
        <v>-7</v>
      </c>
      <c r="F63" s="17">
        <v>6</v>
      </c>
    </row>
    <row r="64" spans="1:6" ht="12.75">
      <c r="A64" s="9"/>
      <c r="B64" s="14"/>
      <c r="C64" s="14" t="str">
        <f>VLOOKUP(D64,$B$7:$C$38,2,1)</f>
        <v>Helga</v>
      </c>
      <c r="D64" s="15">
        <v>12</v>
      </c>
      <c r="E64" s="16">
        <f>F63-F60</f>
        <v>-7</v>
      </c>
      <c r="F64" s="17"/>
    </row>
    <row r="65" spans="1:6" ht="12.75">
      <c r="A65" s="9"/>
      <c r="B65" s="14"/>
      <c r="C65" s="14" t="str">
        <f>VLOOKUP(D65,$B$7:$C$38,2,1)</f>
        <v>Johan</v>
      </c>
      <c r="D65" s="15">
        <v>13</v>
      </c>
      <c r="E65" s="16">
        <f>F63-F60</f>
        <v>-7</v>
      </c>
      <c r="F65" s="17"/>
    </row>
    <row r="68" spans="2:6" ht="12.75">
      <c r="B68" s="8" t="s">
        <v>94</v>
      </c>
      <c r="C68" s="8"/>
      <c r="D68" s="8"/>
      <c r="E68" s="8"/>
      <c r="F68" s="8"/>
    </row>
    <row r="69" spans="1:6" ht="12.75">
      <c r="A69" s="9">
        <v>1</v>
      </c>
      <c r="B69" s="10" t="s">
        <v>100</v>
      </c>
      <c r="C69" s="10" t="str">
        <f>VLOOKUP(D69,$B$7:$C$38,2,1)</f>
        <v>Dieter Staniewski</v>
      </c>
      <c r="D69" s="11">
        <v>5</v>
      </c>
      <c r="E69" s="12">
        <f>F69-F72</f>
        <v>-8</v>
      </c>
      <c r="F69" s="13">
        <v>5</v>
      </c>
    </row>
    <row r="70" spans="1:6" ht="12.75">
      <c r="A70" s="9"/>
      <c r="B70" s="10"/>
      <c r="C70" s="10" t="str">
        <f>VLOOKUP(D70,$B$7:$C$38,2,1)</f>
        <v>Daniel</v>
      </c>
      <c r="D70" s="11">
        <v>1</v>
      </c>
      <c r="E70" s="12">
        <f>F69-F72</f>
        <v>-8</v>
      </c>
      <c r="F70" s="13"/>
    </row>
    <row r="71" spans="1:6" ht="12.75">
      <c r="A71" s="9"/>
      <c r="B71" s="10"/>
      <c r="C71" s="10" t="str">
        <f>VLOOKUP(D71,$B$7:$C$38,2,1)</f>
        <v>Patricia</v>
      </c>
      <c r="D71" s="11">
        <v>7</v>
      </c>
      <c r="E71" s="12">
        <f>F69-F72</f>
        <v>-8</v>
      </c>
      <c r="F71" s="13"/>
    </row>
    <row r="72" spans="1:6" ht="12.75">
      <c r="A72" s="9"/>
      <c r="B72" s="14" t="s">
        <v>101</v>
      </c>
      <c r="C72" s="14" t="str">
        <f>VLOOKUP(D72,$B$7:$C$38,2,1)</f>
        <v>Andreas</v>
      </c>
      <c r="D72" s="15">
        <v>16</v>
      </c>
      <c r="E72" s="16">
        <f>F72-F69</f>
        <v>8</v>
      </c>
      <c r="F72" s="17">
        <v>13</v>
      </c>
    </row>
    <row r="73" spans="1:6" ht="12.75">
      <c r="A73" s="9"/>
      <c r="B73" s="14"/>
      <c r="C73" s="14" t="str">
        <f>VLOOKUP(D73,$B$7:$C$38,2,1)</f>
        <v>Barbara</v>
      </c>
      <c r="D73" s="15">
        <v>11</v>
      </c>
      <c r="E73" s="16">
        <f>F72-F69</f>
        <v>8</v>
      </c>
      <c r="F73" s="17"/>
    </row>
    <row r="74" spans="1:6" ht="12.75">
      <c r="A74" s="9"/>
      <c r="B74" s="14"/>
      <c r="C74" s="14" t="e">
        <f>VLOOKUP(D74,$B$7:$C$38,2,1)</f>
        <v>#N/A</v>
      </c>
      <c r="D74" s="15"/>
      <c r="E74" s="16">
        <f>F72-F69</f>
        <v>8</v>
      </c>
      <c r="F74" s="17"/>
    </row>
    <row r="75" spans="1:6" ht="12.75">
      <c r="A75" s="9">
        <v>2</v>
      </c>
      <c r="B75" s="10" t="s">
        <v>100</v>
      </c>
      <c r="C75" s="10" t="str">
        <f>VLOOKUP(D75,$B$7:$C$38,2,1)</f>
        <v>Carmello sen.</v>
      </c>
      <c r="D75" s="11">
        <v>19</v>
      </c>
      <c r="E75" s="12">
        <f>F75-F78</f>
        <v>-3</v>
      </c>
      <c r="F75" s="13">
        <v>10</v>
      </c>
    </row>
    <row r="76" spans="1:6" ht="12.75">
      <c r="A76" s="9"/>
      <c r="B76" s="10"/>
      <c r="C76" s="10" t="str">
        <f>VLOOKUP(D76,$B$7:$C$38,2,1)</f>
        <v>Josef </v>
      </c>
      <c r="D76" s="11">
        <v>8</v>
      </c>
      <c r="E76" s="12">
        <f>F75-F78</f>
        <v>-3</v>
      </c>
      <c r="F76" s="13"/>
    </row>
    <row r="77" spans="1:6" ht="12.75">
      <c r="A77" s="9"/>
      <c r="B77" s="10"/>
      <c r="C77" s="10" t="e">
        <f>VLOOKUP(D77,$B$7:$C$38,2,1)</f>
        <v>#N/A</v>
      </c>
      <c r="D77" s="11"/>
      <c r="E77" s="12">
        <f>F75-F78</f>
        <v>-3</v>
      </c>
      <c r="F77" s="13"/>
    </row>
    <row r="78" spans="1:6" ht="12.75">
      <c r="A78" s="9"/>
      <c r="B78" s="14" t="s">
        <v>101</v>
      </c>
      <c r="C78" s="14" t="str">
        <f>VLOOKUP(D78,$B$7:$C$38,2,1)</f>
        <v>Achim</v>
      </c>
      <c r="D78" s="15">
        <v>10</v>
      </c>
      <c r="E78" s="16">
        <f>F78-F75</f>
        <v>3</v>
      </c>
      <c r="F78" s="17">
        <v>13</v>
      </c>
    </row>
    <row r="79" spans="1:6" ht="12.75">
      <c r="A79" s="9"/>
      <c r="B79" s="14"/>
      <c r="C79" s="14" t="str">
        <f>VLOOKUP(D79,$B$7:$C$38,2,1)</f>
        <v>Fritz</v>
      </c>
      <c r="D79" s="15">
        <v>15</v>
      </c>
      <c r="E79" s="16">
        <f>F78-F75</f>
        <v>3</v>
      </c>
      <c r="F79" s="17"/>
    </row>
    <row r="80" spans="1:6" ht="12.75">
      <c r="A80" s="9"/>
      <c r="B80" s="14"/>
      <c r="C80" s="14" t="e">
        <f>VLOOKUP(D80,$B$7:$C$38,2,1)</f>
        <v>#N/A</v>
      </c>
      <c r="D80" s="15"/>
      <c r="E80" s="16">
        <f>F78-F75</f>
        <v>3</v>
      </c>
      <c r="F80" s="17"/>
    </row>
    <row r="81" spans="1:6" ht="12.75">
      <c r="A81" s="9">
        <v>3</v>
      </c>
      <c r="B81" s="10" t="s">
        <v>100</v>
      </c>
      <c r="C81" s="10" t="str">
        <f>VLOOKUP(D81,$B$7:$C$38,2,1)</f>
        <v>Heiko</v>
      </c>
      <c r="D81" s="11">
        <v>3</v>
      </c>
      <c r="E81" s="12">
        <f>F81-F84</f>
        <v>2</v>
      </c>
      <c r="F81" s="13">
        <v>13</v>
      </c>
    </row>
    <row r="82" spans="1:6" ht="12.75">
      <c r="A82" s="9"/>
      <c r="B82" s="10"/>
      <c r="C82" s="10" t="str">
        <f>VLOOKUP(D82,$B$7:$C$38,2,1)</f>
        <v>Xavier</v>
      </c>
      <c r="D82" s="11">
        <v>2</v>
      </c>
      <c r="E82" s="12">
        <f>F81-F84</f>
        <v>2</v>
      </c>
      <c r="F82" s="13"/>
    </row>
    <row r="83" spans="1:6" ht="12.75">
      <c r="A83" s="9"/>
      <c r="B83" s="10"/>
      <c r="C83" s="10" t="e">
        <f>VLOOKUP(D83,$B$7:$C$38,2,1)</f>
        <v>#N/A</v>
      </c>
      <c r="D83" s="11"/>
      <c r="E83" s="12">
        <f>F81-F84</f>
        <v>2</v>
      </c>
      <c r="F83" s="13"/>
    </row>
    <row r="84" spans="1:6" ht="12.75">
      <c r="A84" s="9"/>
      <c r="B84" s="14" t="s">
        <v>101</v>
      </c>
      <c r="C84" s="14" t="str">
        <f>VLOOKUP(D84,$B$7:$C$38,2,1)</f>
        <v>Lisa</v>
      </c>
      <c r="D84" s="15">
        <v>9</v>
      </c>
      <c r="E84" s="16">
        <f>F84-F81</f>
        <v>-2</v>
      </c>
      <c r="F84" s="17">
        <v>11</v>
      </c>
    </row>
    <row r="85" spans="1:6" ht="12.75">
      <c r="A85" s="9"/>
      <c r="B85" s="14"/>
      <c r="C85" s="14" t="str">
        <f>VLOOKUP(D85,$B$7:$C$38,2,1)</f>
        <v>Helga</v>
      </c>
      <c r="D85" s="15">
        <v>12</v>
      </c>
      <c r="E85" s="16">
        <f>F84-F81</f>
        <v>-2</v>
      </c>
      <c r="F85" s="17"/>
    </row>
    <row r="86" spans="1:6" ht="12.75">
      <c r="A86" s="9"/>
      <c r="B86" s="14"/>
      <c r="C86" s="14" t="e">
        <f>VLOOKUP(D86,$B$7:$C$38,2,1)</f>
        <v>#N/A</v>
      </c>
      <c r="D86" s="15"/>
      <c r="E86" s="16">
        <f>F84-F81</f>
        <v>-2</v>
      </c>
      <c r="F86" s="17"/>
    </row>
    <row r="87" spans="1:6" ht="12.75">
      <c r="A87" s="9">
        <v>4</v>
      </c>
      <c r="B87" s="10" t="s">
        <v>100</v>
      </c>
      <c r="C87" s="10" t="str">
        <f>VLOOKUP(D87,$B$7:$C$38,2,1)</f>
        <v>Christina</v>
      </c>
      <c r="D87" s="11">
        <v>18</v>
      </c>
      <c r="E87" s="12">
        <f>F87-F90</f>
        <v>-12</v>
      </c>
      <c r="F87" s="13">
        <v>1</v>
      </c>
    </row>
    <row r="88" spans="1:6" ht="12.75">
      <c r="A88" s="9"/>
      <c r="B88" s="10"/>
      <c r="C88" s="10" t="str">
        <f>VLOOKUP(D88,$B$7:$C$38,2,1)</f>
        <v>Dieter (Neulußheim)</v>
      </c>
      <c r="D88" s="11">
        <v>4</v>
      </c>
      <c r="E88" s="12">
        <f>F87-F90</f>
        <v>-12</v>
      </c>
      <c r="F88" s="13"/>
    </row>
    <row r="89" spans="1:6" ht="12.75">
      <c r="A89" s="9"/>
      <c r="B89" s="10"/>
      <c r="C89" s="10" t="e">
        <f>VLOOKUP(D89,$B$7:$C$38,2,1)</f>
        <v>#N/A</v>
      </c>
      <c r="D89" s="11"/>
      <c r="E89" s="12">
        <f>F87-F90</f>
        <v>-12</v>
      </c>
      <c r="F89" s="13"/>
    </row>
    <row r="90" spans="1:6" ht="12.75">
      <c r="A90" s="9"/>
      <c r="B90" s="14" t="s">
        <v>101</v>
      </c>
      <c r="C90" s="14" t="str">
        <f>VLOOKUP(D90,$B$7:$C$38,2,1)</f>
        <v>Thomas</v>
      </c>
      <c r="D90" s="15">
        <v>20</v>
      </c>
      <c r="E90" s="16">
        <f>F90-F87</f>
        <v>12</v>
      </c>
      <c r="F90" s="17">
        <v>13</v>
      </c>
    </row>
    <row r="91" spans="1:6" ht="12.75">
      <c r="A91" s="9"/>
      <c r="B91" s="14"/>
      <c r="C91" s="14" t="str">
        <f>VLOOKUP(D91,$B$7:$C$38,2,1)</f>
        <v>Michele</v>
      </c>
      <c r="D91" s="15">
        <v>6</v>
      </c>
      <c r="E91" s="16">
        <f>F90-F87</f>
        <v>12</v>
      </c>
      <c r="F91" s="17"/>
    </row>
    <row r="92" spans="1:6" ht="12.75">
      <c r="A92" s="9"/>
      <c r="B92" s="14"/>
      <c r="C92" s="14" t="e">
        <f>VLOOKUP(D92,$B$7:$C$38,2,1)</f>
        <v>#N/A</v>
      </c>
      <c r="D92" s="15"/>
      <c r="E92" s="16">
        <f>F90-F87</f>
        <v>12</v>
      </c>
      <c r="F92" s="17"/>
    </row>
    <row r="93" spans="1:6" ht="12.75">
      <c r="A93" s="9">
        <v>5</v>
      </c>
      <c r="B93" s="10" t="s">
        <v>100</v>
      </c>
      <c r="C93" s="10" t="str">
        <f>VLOOKUP(D93,$B$7:$C$38,2,1)</f>
        <v>Willi</v>
      </c>
      <c r="D93" s="11">
        <v>21</v>
      </c>
      <c r="E93" s="12">
        <f>F93-F96</f>
        <v>-2</v>
      </c>
      <c r="F93" s="13">
        <v>11</v>
      </c>
    </row>
    <row r="94" spans="1:6" ht="12.75">
      <c r="A94" s="9"/>
      <c r="B94" s="10"/>
      <c r="C94" s="10" t="str">
        <f>VLOOKUP(D94,$B$7:$C$38,2,1)</f>
        <v>Fabio</v>
      </c>
      <c r="D94" s="11">
        <v>22</v>
      </c>
      <c r="E94" s="12">
        <f>F93-F96</f>
        <v>-2</v>
      </c>
      <c r="F94" s="13"/>
    </row>
    <row r="95" spans="1:6" ht="12.75">
      <c r="A95" s="9"/>
      <c r="B95" s="10"/>
      <c r="C95" s="10" t="e">
        <f>VLOOKUP(D95,$B$7:$C$38,2,1)</f>
        <v>#N/A</v>
      </c>
      <c r="D95" s="11"/>
      <c r="E95" s="12">
        <f>F93-F96</f>
        <v>-2</v>
      </c>
      <c r="F95" s="13"/>
    </row>
    <row r="96" spans="1:6" ht="12.75">
      <c r="A96" s="9"/>
      <c r="B96" s="14" t="s">
        <v>101</v>
      </c>
      <c r="C96" s="14" t="str">
        <f>VLOOKUP(D96,$B$7:$C$38,2,1)</f>
        <v>Johan</v>
      </c>
      <c r="D96" s="15">
        <v>13</v>
      </c>
      <c r="E96" s="16">
        <f>F96-F93</f>
        <v>2</v>
      </c>
      <c r="F96" s="17">
        <v>13</v>
      </c>
    </row>
    <row r="97" spans="1:6" ht="12.75">
      <c r="A97" s="9"/>
      <c r="B97" s="14"/>
      <c r="C97" s="14" t="str">
        <f>VLOOKUP(D97,$B$7:$C$38,2,1)</f>
        <v>Leo</v>
      </c>
      <c r="D97" s="15">
        <v>17</v>
      </c>
      <c r="E97" s="16">
        <f>F96-F93</f>
        <v>2</v>
      </c>
      <c r="F97" s="17"/>
    </row>
    <row r="98" spans="1:6" ht="12.75">
      <c r="A98" s="9"/>
      <c r="B98" s="14"/>
      <c r="C98" s="14" t="e">
        <f>VLOOKUP(D98,$B$7:$C$38,2,1)</f>
        <v>#N/A</v>
      </c>
      <c r="D98" s="15"/>
      <c r="E98" s="16">
        <f>F96-F93</f>
        <v>2</v>
      </c>
      <c r="F98" s="17"/>
    </row>
    <row r="101" spans="2:6" ht="12.75">
      <c r="B101" s="8" t="s">
        <v>95</v>
      </c>
      <c r="C101" s="8"/>
      <c r="D101" s="8"/>
      <c r="E101" s="8"/>
      <c r="F101" s="8"/>
    </row>
    <row r="102" spans="1:6" ht="12.75">
      <c r="A102" s="9">
        <v>1</v>
      </c>
      <c r="B102" s="10" t="s">
        <v>100</v>
      </c>
      <c r="C102" s="10" t="str">
        <f>VLOOKUP(D102,$B$7:$C$38,2,1)</f>
        <v>Achim</v>
      </c>
      <c r="D102" s="11">
        <v>10</v>
      </c>
      <c r="E102" s="12">
        <f>F102-F105</f>
        <v>-11</v>
      </c>
      <c r="F102" s="13">
        <v>2</v>
      </c>
    </row>
    <row r="103" spans="1:6" ht="12.75">
      <c r="A103" s="9"/>
      <c r="B103" s="10"/>
      <c r="C103" s="10" t="str">
        <f>VLOOKUP(D103,$B$7:$C$38,2,1)</f>
        <v>Lisa</v>
      </c>
      <c r="D103" s="11">
        <v>9</v>
      </c>
      <c r="E103" s="12">
        <f>F102-F105</f>
        <v>-11</v>
      </c>
      <c r="F103" s="13"/>
    </row>
    <row r="104" spans="1:6" ht="12.75">
      <c r="A104" s="9"/>
      <c r="B104" s="10"/>
      <c r="C104" s="10" t="e">
        <f>VLOOKUP(D104,$B$7:$C$38,2,1)</f>
        <v>#N/A</v>
      </c>
      <c r="D104" s="11"/>
      <c r="E104" s="12">
        <f>F102-F105</f>
        <v>-11</v>
      </c>
      <c r="F104" s="13"/>
    </row>
    <row r="105" spans="1:6" ht="12.75">
      <c r="A105" s="9"/>
      <c r="B105" s="14" t="s">
        <v>101</v>
      </c>
      <c r="C105" s="14" t="str">
        <f>VLOOKUP(D105,$B$7:$C$38,2,1)</f>
        <v>Leo</v>
      </c>
      <c r="D105" s="15">
        <v>17</v>
      </c>
      <c r="E105" s="16">
        <f>F105-F102</f>
        <v>11</v>
      </c>
      <c r="F105" s="17">
        <v>13</v>
      </c>
    </row>
    <row r="106" spans="1:6" ht="12.75">
      <c r="A106" s="9"/>
      <c r="B106" s="14"/>
      <c r="C106" s="14" t="str">
        <f>VLOOKUP(D106,$B$7:$C$38,2,1)</f>
        <v>Andreas</v>
      </c>
      <c r="D106" s="15">
        <v>16</v>
      </c>
      <c r="E106" s="16">
        <f>F105-F102</f>
        <v>11</v>
      </c>
      <c r="F106" s="17"/>
    </row>
    <row r="107" spans="1:6" ht="12.75">
      <c r="A107" s="9"/>
      <c r="B107" s="14"/>
      <c r="C107" s="14" t="e">
        <f>VLOOKUP(D107,$B$7:$C$38,2,1)</f>
        <v>#N/A</v>
      </c>
      <c r="D107" s="15"/>
      <c r="E107" s="16">
        <f>F105-F102</f>
        <v>11</v>
      </c>
      <c r="F107" s="17"/>
    </row>
    <row r="108" spans="1:6" ht="12.75">
      <c r="A108" s="9">
        <v>2</v>
      </c>
      <c r="B108" s="10" t="s">
        <v>100</v>
      </c>
      <c r="C108" s="10" t="str">
        <f>VLOOKUP(D108,$B$7:$C$38,2,1)</f>
        <v>Barbara</v>
      </c>
      <c r="D108" s="11">
        <v>11</v>
      </c>
      <c r="E108" s="12">
        <f>F108-F111</f>
        <v>8</v>
      </c>
      <c r="F108" s="13">
        <v>13</v>
      </c>
    </row>
    <row r="109" spans="1:6" ht="12.75">
      <c r="A109" s="9"/>
      <c r="B109" s="10"/>
      <c r="C109" s="10" t="str">
        <f>VLOOKUP(D109,$B$7:$C$38,2,1)</f>
        <v>Daniel</v>
      </c>
      <c r="D109" s="11">
        <v>1</v>
      </c>
      <c r="E109" s="12">
        <f>F108-F111</f>
        <v>8</v>
      </c>
      <c r="F109" s="13"/>
    </row>
    <row r="110" spans="1:6" ht="12.75">
      <c r="A110" s="9"/>
      <c r="B110" s="10"/>
      <c r="C110" s="10" t="e">
        <f>VLOOKUP(D110,$B$7:$C$38,2,1)</f>
        <v>#N/A</v>
      </c>
      <c r="D110" s="11"/>
      <c r="E110" s="12">
        <f>F108-F111</f>
        <v>8</v>
      </c>
      <c r="F110" s="13"/>
    </row>
    <row r="111" spans="1:6" ht="12.75">
      <c r="A111" s="9"/>
      <c r="B111" s="14" t="s">
        <v>101</v>
      </c>
      <c r="C111" s="14" t="str">
        <f>VLOOKUP(D111,$B$7:$C$38,2,1)</f>
        <v>Patricia</v>
      </c>
      <c r="D111" s="15">
        <v>7</v>
      </c>
      <c r="E111" s="16">
        <f>F111-F108</f>
        <v>-8</v>
      </c>
      <c r="F111" s="17">
        <v>5</v>
      </c>
    </row>
    <row r="112" spans="1:6" ht="12.75">
      <c r="A112" s="9"/>
      <c r="B112" s="14"/>
      <c r="C112" s="14" t="str">
        <f>VLOOKUP(D112,$B$7:$C$38,2,1)</f>
        <v>Thomas</v>
      </c>
      <c r="D112" s="15">
        <v>20</v>
      </c>
      <c r="E112" s="16">
        <f>F111-F108</f>
        <v>-8</v>
      </c>
      <c r="F112" s="17"/>
    </row>
    <row r="113" spans="1:6" ht="12.75">
      <c r="A113" s="9"/>
      <c r="B113" s="14"/>
      <c r="C113" s="14" t="e">
        <f>VLOOKUP(D113,$B$7:$C$38,2,1)</f>
        <v>#N/A</v>
      </c>
      <c r="D113" s="15"/>
      <c r="E113" s="16">
        <f>F111-F108</f>
        <v>-8</v>
      </c>
      <c r="F113" s="17"/>
    </row>
    <row r="114" spans="1:6" ht="12.75">
      <c r="A114" s="9">
        <v>3</v>
      </c>
      <c r="B114" s="10" t="s">
        <v>100</v>
      </c>
      <c r="C114" s="10" t="str">
        <f>VLOOKUP(D114,$B$7:$C$38,2,1)</f>
        <v>Xavier</v>
      </c>
      <c r="D114" s="11">
        <v>2</v>
      </c>
      <c r="E114" s="12">
        <f>F114-F117</f>
        <v>1</v>
      </c>
      <c r="F114" s="13">
        <v>13</v>
      </c>
    </row>
    <row r="115" spans="1:6" ht="12.75">
      <c r="A115" s="9"/>
      <c r="B115" s="10"/>
      <c r="C115" s="10" t="str">
        <f>VLOOKUP(D115,$B$7:$C$38,2,1)</f>
        <v>Christina</v>
      </c>
      <c r="D115" s="11">
        <v>18</v>
      </c>
      <c r="E115" s="12">
        <f>F114-F117</f>
        <v>1</v>
      </c>
      <c r="F115" s="13"/>
    </row>
    <row r="116" spans="1:6" ht="12.75">
      <c r="A116" s="9"/>
      <c r="B116" s="10"/>
      <c r="C116" s="10" t="e">
        <f>VLOOKUP(D116,$B$7:$C$38,2,1)</f>
        <v>#N/A</v>
      </c>
      <c r="D116" s="11"/>
      <c r="E116" s="12">
        <f>F114-F117</f>
        <v>1</v>
      </c>
      <c r="F116" s="13"/>
    </row>
    <row r="117" spans="1:6" ht="12.75">
      <c r="A117" s="9"/>
      <c r="B117" s="14" t="s">
        <v>101</v>
      </c>
      <c r="C117" s="14" t="str">
        <f>VLOOKUP(D117,$B$7:$C$38,2,1)</f>
        <v>Johan</v>
      </c>
      <c r="D117" s="15">
        <v>13</v>
      </c>
      <c r="E117" s="16">
        <f>F117-F114</f>
        <v>-1</v>
      </c>
      <c r="F117" s="17">
        <v>12</v>
      </c>
    </row>
    <row r="118" spans="1:6" ht="12.75">
      <c r="A118" s="9"/>
      <c r="B118" s="14"/>
      <c r="C118" s="14" t="str">
        <f>VLOOKUP(D118,$B$7:$C$38,2,1)</f>
        <v>Michele</v>
      </c>
      <c r="D118" s="15">
        <v>6</v>
      </c>
      <c r="E118" s="16">
        <f>F117-F114</f>
        <v>-1</v>
      </c>
      <c r="F118" s="17"/>
    </row>
    <row r="119" spans="1:6" ht="12.75">
      <c r="A119" s="9"/>
      <c r="B119" s="14"/>
      <c r="C119" s="14" t="e">
        <f>VLOOKUP(D119,$B$7:$C$38,2,1)</f>
        <v>#N/A</v>
      </c>
      <c r="D119" s="15"/>
      <c r="E119" s="16">
        <f>F117-F114</f>
        <v>-1</v>
      </c>
      <c r="F119" s="17"/>
    </row>
    <row r="120" spans="1:6" ht="12.75">
      <c r="A120" s="9">
        <v>4</v>
      </c>
      <c r="B120" s="10" t="s">
        <v>100</v>
      </c>
      <c r="C120" s="10" t="str">
        <f>VLOOKUP(D120,$B$7:$C$38,2,1)</f>
        <v>Dieter (Neulußheim)</v>
      </c>
      <c r="D120" s="11">
        <v>4</v>
      </c>
      <c r="E120" s="12">
        <f>F120-F123</f>
        <v>1</v>
      </c>
      <c r="F120" s="13">
        <v>13</v>
      </c>
    </row>
    <row r="121" spans="1:6" ht="12.75">
      <c r="A121" s="9"/>
      <c r="B121" s="10"/>
      <c r="C121" s="10" t="str">
        <f>VLOOKUP(D121,$B$7:$C$38,2,1)</f>
        <v>Heiko</v>
      </c>
      <c r="D121" s="11">
        <v>3</v>
      </c>
      <c r="E121" s="12">
        <f>F120-F123</f>
        <v>1</v>
      </c>
      <c r="F121" s="13"/>
    </row>
    <row r="122" spans="1:6" ht="12.75">
      <c r="A122" s="9"/>
      <c r="B122" s="10"/>
      <c r="C122" s="10" t="e">
        <f>VLOOKUP(D122,$B$7:$C$38,2,1)</f>
        <v>#N/A</v>
      </c>
      <c r="D122" s="11"/>
      <c r="E122" s="12">
        <f>F120-F123</f>
        <v>1</v>
      </c>
      <c r="F122" s="13"/>
    </row>
    <row r="123" spans="1:6" ht="12.75">
      <c r="A123" s="9"/>
      <c r="B123" s="14" t="s">
        <v>101</v>
      </c>
      <c r="C123" s="14" t="str">
        <f>VLOOKUP(D123,$B$7:$C$38,2,1)</f>
        <v>Willi</v>
      </c>
      <c r="D123" s="15">
        <v>21</v>
      </c>
      <c r="E123" s="16">
        <f>F123-F120</f>
        <v>-1</v>
      </c>
      <c r="F123" s="17">
        <v>12</v>
      </c>
    </row>
    <row r="124" spans="1:6" ht="12.75">
      <c r="A124" s="9"/>
      <c r="B124" s="14"/>
      <c r="C124" s="14" t="str">
        <f>VLOOKUP(D124,$B$7:$C$38,2,1)</f>
        <v>Josef </v>
      </c>
      <c r="D124" s="15">
        <v>8</v>
      </c>
      <c r="E124" s="16">
        <f>F123-F120</f>
        <v>-1</v>
      </c>
      <c r="F124" s="17"/>
    </row>
    <row r="125" spans="1:6" ht="12.75">
      <c r="A125" s="9"/>
      <c r="B125" s="14"/>
      <c r="C125" s="14" t="e">
        <f>VLOOKUP(D125,$B$7:$C$38,2,1)</f>
        <v>#N/A</v>
      </c>
      <c r="D125" s="15"/>
      <c r="E125" s="16">
        <f>F123-F120</f>
        <v>-1</v>
      </c>
      <c r="F125" s="17"/>
    </row>
  </sheetData>
  <sheetProtection selectLockedCells="1" selectUnlockedCells="1"/>
  <mergeCells count="73">
    <mergeCell ref="B35:F35"/>
    <mergeCell ref="A36:A41"/>
    <mergeCell ref="B36:B38"/>
    <mergeCell ref="F36:F38"/>
    <mergeCell ref="B39:B41"/>
    <mergeCell ref="F39:F41"/>
    <mergeCell ref="A42:A47"/>
    <mergeCell ref="B42:B44"/>
    <mergeCell ref="F42:F44"/>
    <mergeCell ref="B45:B47"/>
    <mergeCell ref="F45:F47"/>
    <mergeCell ref="A48:A53"/>
    <mergeCell ref="B48:B50"/>
    <mergeCell ref="F48:F50"/>
    <mergeCell ref="B51:B53"/>
    <mergeCell ref="F51:F53"/>
    <mergeCell ref="A54:A59"/>
    <mergeCell ref="B54:B56"/>
    <mergeCell ref="F54:F56"/>
    <mergeCell ref="B57:B59"/>
    <mergeCell ref="F57:F59"/>
    <mergeCell ref="A60:A65"/>
    <mergeCell ref="B60:B62"/>
    <mergeCell ref="F60:F62"/>
    <mergeCell ref="B63:B65"/>
    <mergeCell ref="F63:F65"/>
    <mergeCell ref="B68:F68"/>
    <mergeCell ref="A69:A74"/>
    <mergeCell ref="B69:B71"/>
    <mergeCell ref="F69:F71"/>
    <mergeCell ref="B72:B74"/>
    <mergeCell ref="F72:F74"/>
    <mergeCell ref="A75:A80"/>
    <mergeCell ref="B75:B77"/>
    <mergeCell ref="F75:F77"/>
    <mergeCell ref="B78:B80"/>
    <mergeCell ref="F78:F80"/>
    <mergeCell ref="A81:A86"/>
    <mergeCell ref="B81:B83"/>
    <mergeCell ref="F81:F83"/>
    <mergeCell ref="B84:B86"/>
    <mergeCell ref="F84:F86"/>
    <mergeCell ref="A87:A92"/>
    <mergeCell ref="B87:B89"/>
    <mergeCell ref="F87:F89"/>
    <mergeCell ref="B90:B92"/>
    <mergeCell ref="F90:F92"/>
    <mergeCell ref="A93:A98"/>
    <mergeCell ref="B93:B95"/>
    <mergeCell ref="F93:F95"/>
    <mergeCell ref="B96:B98"/>
    <mergeCell ref="F96:F98"/>
    <mergeCell ref="B101:F101"/>
    <mergeCell ref="A102:A107"/>
    <mergeCell ref="B102:B104"/>
    <mergeCell ref="F102:F104"/>
    <mergeCell ref="B105:B107"/>
    <mergeCell ref="F105:F107"/>
    <mergeCell ref="A108:A113"/>
    <mergeCell ref="B108:B110"/>
    <mergeCell ref="F108:F110"/>
    <mergeCell ref="B111:B113"/>
    <mergeCell ref="F111:F113"/>
    <mergeCell ref="A114:A119"/>
    <mergeCell ref="B114:B116"/>
    <mergeCell ref="F114:F116"/>
    <mergeCell ref="B117:B119"/>
    <mergeCell ref="F117:F119"/>
    <mergeCell ref="A120:A125"/>
    <mergeCell ref="B120:B122"/>
    <mergeCell ref="F120:F122"/>
    <mergeCell ref="B123:B125"/>
    <mergeCell ref="F123:F1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Alfredo Henschel</dc:creator>
  <cp:keywords/>
  <dc:description/>
  <cp:lastModifiedBy/>
  <dcterms:created xsi:type="dcterms:W3CDTF">2008-01-31T10:00:30Z</dcterms:created>
  <dcterms:modified xsi:type="dcterms:W3CDTF">2009-07-17T14:31:31Z</dcterms:modified>
  <cp:category/>
  <cp:version/>
  <cp:contentType/>
  <cp:contentStatus/>
  <cp:revision>307</cp:revision>
</cp:coreProperties>
</file>